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Work\Trade\08_Import Eksport 2024\04_April\2.Final\"/>
    </mc:Choice>
  </mc:AlternateContent>
  <bookViews>
    <workbookView xWindow="0" yWindow="0" windowWidth="28800" windowHeight="12300"/>
  </bookViews>
  <sheets>
    <sheet name="Jan-April 2024" sheetId="1" r:id="rId1"/>
  </sheets>
  <definedNames>
    <definedName name="_xlnm.Print_Area" localSheetId="0">'Jan-April 2024'!$A$2:$I$91</definedName>
  </definedNames>
  <calcPr calcId="162913"/>
</workbook>
</file>

<file path=xl/calcChain.xml><?xml version="1.0" encoding="utf-8"?>
<calcChain xmlns="http://schemas.openxmlformats.org/spreadsheetml/2006/main">
  <c r="H68" i="1" l="1"/>
  <c r="G68" i="1"/>
  <c r="C68" i="1"/>
  <c r="E68" i="1"/>
  <c r="H64" i="1"/>
  <c r="H17" i="1" l="1"/>
  <c r="G17" i="1"/>
  <c r="G12" i="1"/>
  <c r="H12" i="1"/>
  <c r="G13" i="1"/>
  <c r="H13" i="1"/>
  <c r="G14" i="1"/>
  <c r="H14" i="1"/>
  <c r="G15" i="1"/>
  <c r="H15" i="1"/>
  <c r="H11" i="1"/>
  <c r="G11" i="1"/>
  <c r="H75" i="1" l="1"/>
  <c r="G75" i="1"/>
  <c r="H74" i="1"/>
  <c r="G74" i="1"/>
  <c r="H73" i="1"/>
  <c r="G73" i="1"/>
  <c r="H72" i="1"/>
  <c r="G72" i="1"/>
  <c r="H82" i="1"/>
  <c r="H79" i="1"/>
  <c r="H66" i="1"/>
  <c r="G66" i="1"/>
  <c r="H65" i="1"/>
  <c r="G65" i="1"/>
  <c r="G64" i="1"/>
  <c r="H59" i="1"/>
  <c r="G59" i="1"/>
  <c r="H58" i="1"/>
  <c r="G58" i="1"/>
  <c r="G61" i="1"/>
  <c r="H55" i="1"/>
  <c r="G55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4" i="1"/>
  <c r="G44" i="1"/>
  <c r="H42" i="1"/>
  <c r="H41" i="1"/>
  <c r="H40" i="1"/>
  <c r="H39" i="1"/>
  <c r="H38" i="1"/>
  <c r="H37" i="1"/>
  <c r="G37" i="1"/>
  <c r="H36" i="1"/>
  <c r="G36" i="1"/>
  <c r="H35" i="1"/>
  <c r="G35" i="1"/>
  <c r="H34" i="1"/>
  <c r="G34" i="1"/>
  <c r="H33" i="1"/>
  <c r="G33" i="1"/>
  <c r="H32" i="1"/>
  <c r="G32" i="1"/>
  <c r="H29" i="1"/>
  <c r="H27" i="1"/>
  <c r="H26" i="1"/>
  <c r="H25" i="1"/>
  <c r="H24" i="1"/>
  <c r="H23" i="1"/>
  <c r="H22" i="1"/>
  <c r="H21" i="1"/>
  <c r="G21" i="1"/>
  <c r="H20" i="1"/>
  <c r="G20" i="1"/>
  <c r="D68" i="1"/>
  <c r="C61" i="1"/>
  <c r="D61" i="1"/>
  <c r="D44" i="1"/>
  <c r="C44" i="1"/>
  <c r="F44" i="1"/>
  <c r="E44" i="1"/>
  <c r="C55" i="1"/>
  <c r="D55" i="1"/>
  <c r="E55" i="1"/>
  <c r="F55" i="1"/>
  <c r="C29" i="1"/>
  <c r="D29" i="1"/>
  <c r="C17" i="1"/>
  <c r="D17" i="1"/>
  <c r="D77" i="1"/>
  <c r="H77" i="1" s="1"/>
  <c r="C77" i="1"/>
  <c r="G77" i="1" s="1"/>
  <c r="C70" i="1" l="1"/>
  <c r="D70" i="1"/>
  <c r="D84" i="1" l="1"/>
  <c r="F61" i="1" l="1"/>
  <c r="E61" i="1"/>
  <c r="F70" i="1" l="1"/>
  <c r="F84" i="1" s="1"/>
  <c r="H61" i="1"/>
  <c r="F77" i="1"/>
  <c r="E77" i="1"/>
  <c r="F17" i="1"/>
  <c r="E17" i="1"/>
  <c r="I61" i="1" l="1"/>
  <c r="H70" i="1"/>
  <c r="I13" i="1"/>
  <c r="I14" i="1"/>
  <c r="I15" i="1"/>
  <c r="I11" i="1"/>
  <c r="I12" i="1"/>
  <c r="I44" i="1"/>
  <c r="I49" i="1"/>
  <c r="I33" i="1"/>
  <c r="I29" i="1"/>
  <c r="I32" i="1"/>
  <c r="I65" i="1"/>
  <c r="I64" i="1"/>
  <c r="I23" i="1"/>
  <c r="I50" i="1"/>
  <c r="I48" i="1"/>
  <c r="I53" i="1"/>
  <c r="I68" i="1"/>
  <c r="I20" i="1"/>
  <c r="I55" i="1"/>
  <c r="I17" i="1"/>
  <c r="I47" i="1"/>
  <c r="I27" i="1"/>
  <c r="I42" i="1"/>
  <c r="I26" i="1"/>
  <c r="I41" i="1"/>
  <c r="I25" i="1"/>
  <c r="I40" i="1"/>
  <c r="I24" i="1"/>
  <c r="I59" i="1"/>
  <c r="I38" i="1"/>
  <c r="I70" i="1"/>
  <c r="I21" i="1"/>
  <c r="I34" i="1"/>
  <c r="I66" i="1"/>
  <c r="I58" i="1"/>
  <c r="I37" i="1"/>
  <c r="I36" i="1"/>
  <c r="I35" i="1"/>
  <c r="I39" i="1"/>
  <c r="I51" i="1"/>
  <c r="I22" i="1"/>
  <c r="I52" i="1"/>
  <c r="E29" i="1"/>
  <c r="F29" i="1"/>
  <c r="F68" i="1"/>
  <c r="G29" i="1" l="1"/>
  <c r="E70" i="1"/>
  <c r="G70" i="1" s="1"/>
</calcChain>
</file>

<file path=xl/sharedStrings.xml><?xml version="1.0" encoding="utf-8"?>
<sst xmlns="http://schemas.openxmlformats.org/spreadsheetml/2006/main" count="106" uniqueCount="64">
  <si>
    <t xml:space="preserve">IMPORT OF COMMODITY AND COMMODITY-BASED PRODUCTS </t>
  </si>
  <si>
    <t>Commodity and Commodity-based 
Products</t>
  </si>
  <si>
    <t>Unit</t>
  </si>
  <si>
    <t>% Change</t>
  </si>
  <si>
    <t>Contribution to Total Import of Commodity and Commodity-based Products (%)</t>
  </si>
  <si>
    <t>Quantity</t>
  </si>
  <si>
    <t>RM Million</t>
  </si>
  <si>
    <t>Value</t>
  </si>
  <si>
    <t>‘000T</t>
  </si>
  <si>
    <t>Palm Kernel Oil</t>
  </si>
  <si>
    <t>Palm-based Oleochemical</t>
  </si>
  <si>
    <t>Other Palm-based Products</t>
  </si>
  <si>
    <t>Palm Kernel Cake</t>
  </si>
  <si>
    <t>Sub-Total</t>
  </si>
  <si>
    <t>Natural Rubber</t>
  </si>
  <si>
    <t>Other Rubber</t>
  </si>
  <si>
    <t xml:space="preserve">Tyres </t>
  </si>
  <si>
    <t>Inner Tubes</t>
  </si>
  <si>
    <t>Latex Goods</t>
  </si>
  <si>
    <t>Footwear</t>
  </si>
  <si>
    <t>Industrial Rubber Goods</t>
  </si>
  <si>
    <t>General Rubber Goods</t>
  </si>
  <si>
    <t>Saw Logs</t>
  </si>
  <si>
    <t>‘000m3</t>
  </si>
  <si>
    <t>Sawn Timber</t>
  </si>
  <si>
    <t>Fibreboard</t>
  </si>
  <si>
    <t>Plywood</t>
  </si>
  <si>
    <t>Mouldings</t>
  </si>
  <si>
    <t>Veneer Sheet</t>
  </si>
  <si>
    <t>Builder's Joinery &amp; Carpentry</t>
  </si>
  <si>
    <t>Wooden &amp; Rattan Furniture</t>
  </si>
  <si>
    <t>Other Timber Products</t>
  </si>
  <si>
    <t>Chipboard/Particleboard</t>
  </si>
  <si>
    <t>Cocoa Butter</t>
  </si>
  <si>
    <t>Cocoa Paste Not Defatted</t>
  </si>
  <si>
    <t>Cocoa Paste, Wholly or Partly Defatted</t>
  </si>
  <si>
    <t>Cocoa Shell</t>
  </si>
  <si>
    <t>Chocolate</t>
  </si>
  <si>
    <t>Tobacco Products</t>
  </si>
  <si>
    <t>Black Pepper</t>
  </si>
  <si>
    <t>White Pepper</t>
  </si>
  <si>
    <t>Green Pepper</t>
  </si>
  <si>
    <t>Crude Petroleum</t>
  </si>
  <si>
    <t>Condensate and Other Petroleum Oil</t>
  </si>
  <si>
    <t>Refined Petroleum Products</t>
  </si>
  <si>
    <t>Liquefied Natural Gas</t>
  </si>
  <si>
    <t>Electrical and Electronic Products</t>
  </si>
  <si>
    <t>Total Import of Merchandise</t>
  </si>
  <si>
    <t xml:space="preserve">Note : </t>
  </si>
  <si>
    <t xml:space="preserve">         Sub-totals may not add up exactly to totals due to rounding</t>
  </si>
  <si>
    <r>
      <t xml:space="preserve">Palm Oil </t>
    </r>
    <r>
      <rPr>
        <vertAlign val="superscript"/>
        <sz val="18"/>
        <color theme="1"/>
        <rFont val="Arial"/>
        <family val="2"/>
      </rPr>
      <t>(1)</t>
    </r>
  </si>
  <si>
    <r>
      <t>Cocoa Beans</t>
    </r>
    <r>
      <rPr>
        <vertAlign val="superscript"/>
        <sz val="18"/>
        <color theme="1"/>
        <rFont val="Arial"/>
        <family val="2"/>
      </rPr>
      <t xml:space="preserve"> (2)</t>
    </r>
  </si>
  <si>
    <r>
      <t>Cocoa Powder</t>
    </r>
    <r>
      <rPr>
        <vertAlign val="superscript"/>
        <sz val="18"/>
        <color theme="1"/>
        <rFont val="Arial"/>
        <family val="2"/>
      </rPr>
      <t xml:space="preserve"> (3)</t>
    </r>
  </si>
  <si>
    <r>
      <t xml:space="preserve">Tobacco Raw </t>
    </r>
    <r>
      <rPr>
        <vertAlign val="superscript"/>
        <sz val="18"/>
        <color theme="1"/>
        <rFont val="Arial"/>
        <family val="2"/>
      </rPr>
      <t>(4)</t>
    </r>
  </si>
  <si>
    <r>
      <t xml:space="preserve">       </t>
    </r>
    <r>
      <rPr>
        <vertAlign val="superscript"/>
        <sz val="16"/>
        <color theme="1"/>
        <rFont val="Arial"/>
        <family val="2"/>
      </rPr>
      <t xml:space="preserve"> (1)</t>
    </r>
    <r>
      <rPr>
        <sz val="16"/>
        <color theme="1"/>
        <rFont val="Arial"/>
        <family val="2"/>
      </rPr>
      <t xml:space="preserve"> Includes crude and processed</t>
    </r>
  </si>
  <si>
    <r>
      <t xml:space="preserve">        </t>
    </r>
    <r>
      <rPr>
        <vertAlign val="superscript"/>
        <sz val="16"/>
        <color theme="1"/>
        <rFont val="Arial"/>
        <family val="2"/>
      </rPr>
      <t>(2)</t>
    </r>
    <r>
      <rPr>
        <sz val="16"/>
        <color theme="1"/>
        <rFont val="Arial"/>
        <family val="2"/>
      </rPr>
      <t xml:space="preserve"> Re-export</t>
    </r>
  </si>
  <si>
    <r>
      <t xml:space="preserve">        </t>
    </r>
    <r>
      <rPr>
        <vertAlign val="superscript"/>
        <sz val="16"/>
        <color theme="1"/>
        <rFont val="Arial"/>
        <family val="2"/>
      </rPr>
      <t xml:space="preserve">(3) </t>
    </r>
    <r>
      <rPr>
        <sz val="16"/>
        <color theme="1"/>
        <rFont val="Arial"/>
        <family val="2"/>
      </rPr>
      <t>Including Cocoa Powder not Containing and Containing Added Sugar or Other Sweetening Matter</t>
    </r>
  </si>
  <si>
    <r>
      <t xml:space="preserve">        </t>
    </r>
    <r>
      <rPr>
        <vertAlign val="superscript"/>
        <sz val="16"/>
        <color theme="1"/>
        <rFont val="Arial"/>
        <family val="2"/>
      </rPr>
      <t xml:space="preserve">(4) </t>
    </r>
    <r>
      <rPr>
        <sz val="16"/>
        <color theme="1"/>
        <rFont val="Arial"/>
        <family val="2"/>
      </rPr>
      <t>Tobacco unmanufactured</t>
    </r>
  </si>
  <si>
    <r>
      <t xml:space="preserve">        </t>
    </r>
    <r>
      <rPr>
        <vertAlign val="superscript"/>
        <sz val="16"/>
        <color theme="1"/>
        <rFont val="Arial"/>
        <family val="2"/>
      </rPr>
      <t xml:space="preserve"> p</t>
    </r>
    <r>
      <rPr>
        <sz val="16"/>
        <color theme="1"/>
        <rFont val="Arial"/>
        <family val="2"/>
      </rPr>
      <t xml:space="preserve"> Preliminary</t>
    </r>
  </si>
  <si>
    <t>Total Import of Commodity and Commodity-based Products</t>
  </si>
  <si>
    <t>Total Import of Commodity and Commodity-based Products to Total Import of Merchandise (%)</t>
  </si>
  <si>
    <t>JANUARY-APRIL 2023 &amp; 2024</t>
  </si>
  <si>
    <r>
      <t>January-April 2023</t>
    </r>
    <r>
      <rPr>
        <b/>
        <vertAlign val="superscript"/>
        <sz val="16"/>
        <color theme="1"/>
        <rFont val="Arial"/>
        <family val="2"/>
      </rPr>
      <t>P</t>
    </r>
  </si>
  <si>
    <r>
      <t>January-April 2024</t>
    </r>
    <r>
      <rPr>
        <b/>
        <vertAlign val="superscript"/>
        <sz val="16"/>
        <color theme="1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</si>
</sst>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#,##0.00\ ;&quot; (&quot;#,##0.00\);&quot; -&quot;#\ ;@\ "/>
    <numFmt numFmtId="166" formatCode="_(* #,##0_);_(* \(#,##0\);_(* &quot;-&quot;??_);_(@_)"/>
    <numFmt numFmtId="167" formatCode="0.00_);\(0.00\)"/>
    <numFmt numFmtId="168" formatCode="#,##0.0\ ;&quot; (&quot;#,##0.0\);&quot; -&quot;#\ ;@\ "/>
  </numFmts>
  <fonts count="24">
    <font>
      <sz val="10"/>
      <name val="Arial"/>
      <charset val="134"/>
    </font>
    <font>
      <sz val="18"/>
      <color theme="1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22"/>
      <color theme="1"/>
      <name val="Arial"/>
      <family val="2"/>
    </font>
    <font>
      <b/>
      <i/>
      <sz val="18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i/>
      <sz val="13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vertAlign val="superscript"/>
      <sz val="18"/>
      <color theme="1"/>
      <name val="Arial"/>
      <family val="2"/>
    </font>
    <font>
      <vertAlign val="superscript"/>
      <sz val="16"/>
      <color theme="1"/>
      <name val="Arial"/>
      <family val="2"/>
    </font>
    <font>
      <b/>
      <sz val="9"/>
      <color theme="1"/>
      <name val="Calibri"/>
      <family val="2"/>
    </font>
    <font>
      <b/>
      <vertAlign val="superscript"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C6F2F1"/>
        <bgColor indexed="26"/>
      </patternFill>
    </fill>
    <fill>
      <patternFill patternType="solid">
        <fgColor rgb="FFC6F2F1"/>
        <bgColor indexed="64"/>
      </patternFill>
    </fill>
    <fill>
      <patternFill patternType="solid">
        <fgColor rgb="FF40D4D0"/>
        <bgColor indexed="64"/>
      </patternFill>
    </fill>
    <fill>
      <patternFill patternType="solid">
        <fgColor rgb="FF81E3E1"/>
        <bgColor indexed="64"/>
      </patternFill>
    </fill>
    <fill>
      <patternFill patternType="solid">
        <fgColor theme="5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4">
    <xf numFmtId="0" fontId="0" fillId="0" borderId="0"/>
    <xf numFmtId="165" fontId="15" fillId="0" borderId="0" applyFill="0" applyAlignment="0" applyProtection="0"/>
    <xf numFmtId="9" fontId="15" fillId="0" borderId="0" applyFont="0" applyFill="0" applyBorder="0" applyAlignment="0" applyProtection="0"/>
    <xf numFmtId="0" fontId="16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3" xfId="0" applyFont="1" applyBorder="1"/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center" indent="2"/>
    </xf>
    <xf numFmtId="0" fontId="1" fillId="0" borderId="13" xfId="0" applyFont="1" applyBorder="1" applyAlignment="1">
      <alignment horizontal="center"/>
    </xf>
    <xf numFmtId="0" fontId="8" fillId="0" borderId="3" xfId="0" applyFont="1" applyBorder="1"/>
    <xf numFmtId="0" fontId="1" fillId="0" borderId="9" xfId="0" applyFont="1" applyBorder="1" applyAlignment="1">
      <alignment horizontal="center"/>
    </xf>
    <xf numFmtId="165" fontId="8" fillId="0" borderId="3" xfId="1" applyFont="1" applyFill="1" applyBorder="1" applyAlignment="1" applyProtection="1">
      <alignment horizontal="right"/>
    </xf>
    <xf numFmtId="165" fontId="8" fillId="0" borderId="11" xfId="1" applyFont="1" applyFill="1" applyBorder="1" applyAlignment="1" applyProtection="1">
      <alignment horizontal="center"/>
    </xf>
    <xf numFmtId="165" fontId="8" fillId="0" borderId="12" xfId="1" applyFont="1" applyFill="1" applyBorder="1" applyAlignment="1" applyProtection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4" fillId="0" borderId="0" xfId="3" applyFont="1"/>
    <xf numFmtId="0" fontId="11" fillId="0" borderId="0" xfId="3" applyFont="1" applyAlignment="1">
      <alignment horizontal="center"/>
    </xf>
    <xf numFmtId="0" fontId="9" fillId="0" borderId="0" xfId="0" applyFont="1"/>
    <xf numFmtId="2" fontId="9" fillId="0" borderId="0" xfId="0" applyNumberFormat="1" applyFont="1" applyAlignment="1">
      <alignment horizontal="right"/>
    </xf>
    <xf numFmtId="0" fontId="11" fillId="0" borderId="0" xfId="3" applyFont="1"/>
    <xf numFmtId="165" fontId="12" fillId="2" borderId="0" xfId="1" applyFont="1" applyFill="1" applyAlignment="1" applyProtection="1"/>
    <xf numFmtId="165" fontId="12" fillId="2" borderId="0" xfId="1" applyFont="1" applyFill="1" applyAlignment="1" applyProtection="1">
      <alignment horizontal="right"/>
    </xf>
    <xf numFmtId="165" fontId="13" fillId="2" borderId="0" xfId="1" applyFont="1" applyFill="1" applyAlignment="1" applyProtection="1"/>
    <xf numFmtId="165" fontId="13" fillId="2" borderId="0" xfId="1" applyFont="1" applyFill="1" applyAlignment="1" applyProtection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0" xfId="0" applyFont="1" applyFill="1"/>
    <xf numFmtId="165" fontId="8" fillId="0" borderId="3" xfId="1" applyFont="1" applyFill="1" applyBorder="1" applyAlignment="1" applyProtection="1">
      <alignment horizontal="right" vertical="center"/>
    </xf>
    <xf numFmtId="165" fontId="4" fillId="2" borderId="0" xfId="1" applyFont="1" applyFill="1" applyAlignment="1" applyProtection="1">
      <alignment horizontal="right"/>
    </xf>
    <xf numFmtId="165" fontId="7" fillId="2" borderId="0" xfId="1" applyFont="1" applyFill="1" applyAlignment="1" applyProtection="1">
      <alignment horizontal="right"/>
    </xf>
    <xf numFmtId="0" fontId="4" fillId="2" borderId="0" xfId="0" applyFont="1" applyFill="1" applyAlignment="1">
      <alignment horizontal="right"/>
    </xf>
    <xf numFmtId="0" fontId="8" fillId="5" borderId="3" xfId="0" applyFont="1" applyFill="1" applyBorder="1"/>
    <xf numFmtId="0" fontId="8" fillId="5" borderId="11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165" fontId="8" fillId="6" borderId="3" xfId="1" applyFont="1" applyFill="1" applyBorder="1" applyAlignment="1" applyProtection="1">
      <alignment horizontal="right"/>
    </xf>
    <xf numFmtId="165" fontId="8" fillId="6" borderId="11" xfId="1" applyFont="1" applyFill="1" applyBorder="1" applyAlignment="1" applyProtection="1">
      <alignment horizontal="center"/>
    </xf>
    <xf numFmtId="165" fontId="1" fillId="0" borderId="0" xfId="1" applyFont="1" applyAlignment="1">
      <alignment horizontal="right"/>
    </xf>
    <xf numFmtId="165" fontId="8" fillId="0" borderId="7" xfId="1" applyFont="1" applyFill="1" applyBorder="1" applyAlignment="1" applyProtection="1">
      <alignment horizontal="right"/>
    </xf>
    <xf numFmtId="166" fontId="19" fillId="0" borderId="12" xfId="0" applyNumberFormat="1" applyFont="1" applyBorder="1" applyAlignment="1">
      <alignment vertical="center"/>
    </xf>
    <xf numFmtId="165" fontId="8" fillId="5" borderId="7" xfId="1" applyFont="1" applyFill="1" applyBorder="1" applyAlignment="1" applyProtection="1">
      <alignment horizontal="right" vertical="center"/>
    </xf>
    <xf numFmtId="165" fontId="8" fillId="0" borderId="10" xfId="1" applyFont="1" applyFill="1" applyBorder="1" applyAlignment="1" applyProtection="1">
      <alignment horizontal="right" vertical="center"/>
    </xf>
    <xf numFmtId="164" fontId="11" fillId="0" borderId="0" xfId="1" applyNumberFormat="1" applyFont="1" applyFill="1" applyAlignment="1">
      <alignment horizontal="right"/>
    </xf>
    <xf numFmtId="166" fontId="11" fillId="0" borderId="0" xfId="1" applyNumberFormat="1" applyFont="1" applyFill="1" applyAlignment="1">
      <alignment horizontal="right"/>
    </xf>
    <xf numFmtId="0" fontId="12" fillId="0" borderId="0" xfId="0" applyFont="1" applyAlignment="1">
      <alignment horizontal="right"/>
    </xf>
    <xf numFmtId="0" fontId="13" fillId="2" borderId="0" xfId="0" applyFont="1" applyFill="1" applyAlignment="1">
      <alignment horizontal="right"/>
    </xf>
    <xf numFmtId="164" fontId="14" fillId="0" borderId="0" xfId="1" applyNumberFormat="1" applyFont="1" applyAlignment="1">
      <alignment horizontal="right"/>
    </xf>
    <xf numFmtId="166" fontId="14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165" fontId="1" fillId="0" borderId="7" xfId="1" applyFont="1" applyFill="1" applyBorder="1" applyAlignment="1" applyProtection="1">
      <alignment horizontal="right" vertical="center"/>
    </xf>
    <xf numFmtId="165" fontId="1" fillId="0" borderId="11" xfId="1" applyFont="1" applyFill="1" applyBorder="1" applyAlignment="1" applyProtection="1">
      <alignment horizontal="right" vertical="center"/>
    </xf>
    <xf numFmtId="165" fontId="8" fillId="5" borderId="3" xfId="1" applyFont="1" applyFill="1" applyBorder="1" applyAlignment="1" applyProtection="1">
      <alignment horizontal="right" vertical="center"/>
    </xf>
    <xf numFmtId="165" fontId="1" fillId="0" borderId="10" xfId="1" applyFont="1" applyFill="1" applyBorder="1" applyAlignment="1" applyProtection="1">
      <alignment horizontal="right" vertical="center"/>
    </xf>
    <xf numFmtId="165" fontId="1" fillId="0" borderId="14" xfId="1" applyFont="1" applyFill="1" applyBorder="1" applyAlignment="1" applyProtection="1">
      <alignment horizontal="right" vertical="center"/>
    </xf>
    <xf numFmtId="165" fontId="8" fillId="0" borderId="11" xfId="1" applyFont="1" applyFill="1" applyBorder="1" applyAlignment="1" applyProtection="1">
      <alignment horizontal="right" vertical="center"/>
    </xf>
    <xf numFmtId="165" fontId="8" fillId="0" borderId="13" xfId="1" applyFont="1" applyFill="1" applyBorder="1" applyAlignment="1" applyProtection="1">
      <alignment horizontal="right" vertical="center"/>
    </xf>
    <xf numFmtId="165" fontId="8" fillId="0" borderId="15" xfId="1" applyFont="1" applyFill="1" applyBorder="1" applyAlignment="1" applyProtection="1">
      <alignment horizontal="right" vertical="center"/>
    </xf>
    <xf numFmtId="165" fontId="8" fillId="0" borderId="7" xfId="1" applyFont="1" applyFill="1" applyBorder="1" applyAlignment="1" applyProtection="1">
      <alignment horizontal="right" vertical="center"/>
    </xf>
    <xf numFmtId="165" fontId="8" fillId="6" borderId="7" xfId="1" applyFont="1" applyFill="1" applyBorder="1" applyAlignment="1" applyProtection="1">
      <alignment horizontal="right" vertical="center"/>
    </xf>
    <xf numFmtId="2" fontId="8" fillId="0" borderId="6" xfId="1" applyNumberFormat="1" applyFont="1" applyFill="1" applyBorder="1" applyAlignment="1" applyProtection="1">
      <alignment horizontal="center"/>
    </xf>
    <xf numFmtId="2" fontId="1" fillId="0" borderId="8" xfId="1" applyNumberFormat="1" applyFont="1" applyFill="1" applyBorder="1" applyAlignment="1" applyProtection="1">
      <alignment horizontal="right" vertical="center" indent="2"/>
    </xf>
    <xf numFmtId="167" fontId="8" fillId="0" borderId="6" xfId="1" applyNumberFormat="1" applyFont="1" applyFill="1" applyBorder="1" applyAlignment="1" applyProtection="1"/>
    <xf numFmtId="165" fontId="1" fillId="0" borderId="16" xfId="1" applyFont="1" applyFill="1" applyBorder="1" applyAlignment="1" applyProtection="1">
      <alignment horizontal="right" vertical="center"/>
    </xf>
    <xf numFmtId="168" fontId="1" fillId="0" borderId="17" xfId="1" applyNumberFormat="1" applyFont="1" applyFill="1" applyBorder="1" applyAlignment="1" applyProtection="1">
      <alignment horizontal="right" vertical="center"/>
    </xf>
    <xf numFmtId="165" fontId="1" fillId="0" borderId="8" xfId="1" applyFont="1" applyFill="1" applyBorder="1" applyAlignment="1" applyProtection="1">
      <alignment horizontal="right" vertical="center"/>
    </xf>
    <xf numFmtId="165" fontId="1" fillId="0" borderId="2" xfId="1" applyFont="1" applyFill="1" applyBorder="1" applyAlignment="1" applyProtection="1">
      <alignment horizontal="right" vertical="center"/>
    </xf>
    <xf numFmtId="165" fontId="8" fillId="0" borderId="8" xfId="1" applyFont="1" applyFill="1" applyBorder="1" applyAlignment="1" applyProtection="1">
      <alignment horizontal="right" vertical="center"/>
    </xf>
    <xf numFmtId="165" fontId="8" fillId="0" borderId="16" xfId="1" applyFont="1" applyFill="1" applyBorder="1" applyAlignment="1" applyProtection="1">
      <alignment horizontal="right" vertical="center"/>
    </xf>
    <xf numFmtId="164" fontId="23" fillId="0" borderId="0" xfId="0" applyNumberFormat="1" applyFont="1"/>
    <xf numFmtId="164" fontId="23" fillId="0" borderId="0" xfId="0" applyNumberFormat="1" applyFont="1" applyAlignment="1">
      <alignment vertical="center"/>
    </xf>
    <xf numFmtId="43" fontId="1" fillId="0" borderId="0" xfId="0" applyNumberFormat="1" applyFont="1"/>
    <xf numFmtId="164" fontId="21" fillId="0" borderId="0" xfId="1" applyNumberFormat="1" applyFont="1" applyFill="1"/>
    <xf numFmtId="164" fontId="21" fillId="0" borderId="0" xfId="1" applyNumberFormat="1" applyFont="1" applyFill="1" applyAlignment="1">
      <alignment horizontal="center"/>
    </xf>
    <xf numFmtId="164" fontId="21" fillId="0" borderId="0" xfId="1" applyNumberFormat="1" applyFont="1" applyFill="1" applyAlignment="1">
      <alignment horizontal="center" vertical="center"/>
    </xf>
    <xf numFmtId="164" fontId="21" fillId="0" borderId="0" xfId="1" applyNumberFormat="1" applyFont="1" applyFill="1" applyAlignment="1">
      <alignment vertical="center"/>
    </xf>
    <xf numFmtId="164" fontId="22" fillId="7" borderId="0" xfId="1" applyNumberFormat="1" applyFont="1" applyFill="1" applyAlignment="1">
      <alignment vertical="center"/>
    </xf>
    <xf numFmtId="168" fontId="1" fillId="0" borderId="19" xfId="1" applyNumberFormat="1" applyFont="1" applyFill="1" applyBorder="1" applyAlignment="1" applyProtection="1">
      <alignment horizontal="right"/>
    </xf>
    <xf numFmtId="168" fontId="1" fillId="0" borderId="20" xfId="1" applyNumberFormat="1" applyFont="1" applyFill="1" applyBorder="1" applyAlignment="1" applyProtection="1">
      <alignment horizontal="right"/>
    </xf>
    <xf numFmtId="165" fontId="1" fillId="0" borderId="9" xfId="1" applyFont="1" applyBorder="1" applyAlignment="1">
      <alignment horizontal="right" vertical="center"/>
    </xf>
    <xf numFmtId="165" fontId="1" fillId="0" borderId="3" xfId="1" applyFont="1" applyBorder="1" applyAlignment="1">
      <alignment horizontal="right" vertical="center"/>
    </xf>
    <xf numFmtId="165" fontId="1" fillId="0" borderId="3" xfId="1" applyFont="1" applyFill="1" applyBorder="1" applyAlignment="1">
      <alignment horizontal="right" vertical="center"/>
    </xf>
    <xf numFmtId="4" fontId="8" fillId="6" borderId="7" xfId="1" applyNumberFormat="1" applyFont="1" applyFill="1" applyBorder="1" applyAlignment="1" applyProtection="1">
      <alignment horizontal="right" vertical="center"/>
    </xf>
    <xf numFmtId="165" fontId="8" fillId="6" borderId="16" xfId="1" applyFont="1" applyFill="1" applyBorder="1" applyAlignment="1" applyProtection="1">
      <alignment horizontal="right" vertical="center"/>
    </xf>
    <xf numFmtId="165" fontId="15" fillId="0" borderId="0" xfId="1" applyAlignment="1">
      <alignment horizontal="right"/>
    </xf>
    <xf numFmtId="165" fontId="4" fillId="0" borderId="0" xfId="1" applyNumberFormat="1" applyFont="1"/>
    <xf numFmtId="10" fontId="15" fillId="0" borderId="0" xfId="2" applyNumberFormat="1" applyAlignment="1">
      <alignment horizontal="right"/>
    </xf>
    <xf numFmtId="165" fontId="8" fillId="0" borderId="21" xfId="1" applyFont="1" applyFill="1" applyBorder="1" applyAlignment="1" applyProtection="1">
      <alignment horizontal="right" vertical="center"/>
    </xf>
    <xf numFmtId="165" fontId="8" fillId="0" borderId="21" xfId="1" applyFont="1" applyFill="1" applyBorder="1" applyAlignment="1" applyProtection="1">
      <alignment horizontal="right"/>
    </xf>
    <xf numFmtId="2" fontId="1" fillId="0" borderId="24" xfId="1" applyNumberFormat="1" applyFont="1" applyFill="1" applyBorder="1" applyAlignment="1" applyProtection="1">
      <alignment horizontal="right" vertical="center" indent="2"/>
    </xf>
    <xf numFmtId="2" fontId="8" fillId="6" borderId="24" xfId="1" applyNumberFormat="1" applyFont="1" applyFill="1" applyBorder="1" applyAlignment="1" applyProtection="1">
      <alignment horizontal="right" vertical="center" indent="2"/>
    </xf>
    <xf numFmtId="165" fontId="1" fillId="0" borderId="3" xfId="1" applyFont="1" applyFill="1" applyBorder="1" applyAlignment="1" applyProtection="1">
      <alignment horizontal="center" vertical="center"/>
    </xf>
    <xf numFmtId="165" fontId="8" fillId="5" borderId="3" xfId="1" applyFont="1" applyFill="1" applyBorder="1" applyAlignment="1" applyProtection="1">
      <alignment horizontal="center" vertical="center"/>
    </xf>
    <xf numFmtId="165" fontId="1" fillId="0" borderId="21" xfId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/>
    </xf>
    <xf numFmtId="10" fontId="1" fillId="0" borderId="0" xfId="2" applyNumberFormat="1" applyFont="1"/>
    <xf numFmtId="165" fontId="1" fillId="0" borderId="25" xfId="1" applyFont="1" applyBorder="1" applyAlignment="1">
      <alignment horizontal="right" vertical="center"/>
    </xf>
    <xf numFmtId="165" fontId="8" fillId="0" borderId="2" xfId="1" applyFont="1" applyFill="1" applyBorder="1" applyAlignment="1" applyProtection="1">
      <alignment horizontal="right" vertical="center"/>
    </xf>
    <xf numFmtId="2" fontId="1" fillId="0" borderId="25" xfId="1" applyNumberFormat="1" applyFont="1" applyFill="1" applyBorder="1" applyAlignment="1" applyProtection="1">
      <alignment horizontal="right" vertical="center" indent="2"/>
    </xf>
    <xf numFmtId="4" fontId="1" fillId="0" borderId="25" xfId="1" applyNumberFormat="1" applyFont="1" applyFill="1" applyBorder="1" applyAlignment="1" applyProtection="1">
      <alignment horizontal="right" vertical="center"/>
    </xf>
    <xf numFmtId="2" fontId="8" fillId="5" borderId="25" xfId="1" applyNumberFormat="1" applyFont="1" applyFill="1" applyBorder="1" applyAlignment="1" applyProtection="1">
      <alignment horizontal="right" vertical="center" indent="2"/>
    </xf>
    <xf numFmtId="2" fontId="8" fillId="6" borderId="25" xfId="1" applyNumberFormat="1" applyFont="1" applyFill="1" applyBorder="1" applyAlignment="1" applyProtection="1">
      <alignment horizontal="right" vertical="center" indent="2"/>
    </xf>
    <xf numFmtId="2" fontId="8" fillId="6" borderId="26" xfId="1" applyNumberFormat="1" applyFont="1" applyFill="1" applyBorder="1" applyAlignment="1" applyProtection="1">
      <alignment horizontal="right" vertical="center" indent="2"/>
    </xf>
    <xf numFmtId="2" fontId="8" fillId="6" borderId="27" xfId="1" applyNumberFormat="1" applyFont="1" applyFill="1" applyBorder="1" applyAlignment="1" applyProtection="1">
      <alignment horizontal="right" vertical="center" indent="2"/>
    </xf>
    <xf numFmtId="2" fontId="8" fillId="6" borderId="28" xfId="1" applyNumberFormat="1" applyFont="1" applyFill="1" applyBorder="1" applyAlignment="1" applyProtection="1">
      <alignment horizontal="right" vertical="center" indent="2"/>
    </xf>
    <xf numFmtId="165" fontId="8" fillId="6" borderId="29" xfId="1" applyFont="1" applyFill="1" applyBorder="1" applyAlignment="1" applyProtection="1">
      <alignment horizontal="center" vertical="center"/>
    </xf>
    <xf numFmtId="0" fontId="1" fillId="0" borderId="37" xfId="0" applyFont="1" applyBorder="1"/>
    <xf numFmtId="0" fontId="1" fillId="0" borderId="38" xfId="0" applyFont="1" applyBorder="1" applyAlignment="1">
      <alignment horizontal="center"/>
    </xf>
    <xf numFmtId="165" fontId="1" fillId="0" borderId="32" xfId="1" applyFont="1" applyFill="1" applyBorder="1" applyAlignment="1" applyProtection="1">
      <alignment horizontal="right"/>
    </xf>
    <xf numFmtId="165" fontId="1" fillId="0" borderId="39" xfId="1" applyFont="1" applyFill="1" applyBorder="1" applyAlignment="1" applyProtection="1">
      <alignment horizontal="right"/>
    </xf>
    <xf numFmtId="165" fontId="8" fillId="0" borderId="40" xfId="1" applyFont="1" applyFill="1" applyBorder="1" applyAlignment="1" applyProtection="1"/>
    <xf numFmtId="165" fontId="8" fillId="0" borderId="41" xfId="1" applyFont="1" applyFill="1" applyBorder="1" applyAlignment="1" applyProtection="1">
      <alignment horizontal="center"/>
    </xf>
    <xf numFmtId="165" fontId="1" fillId="0" borderId="31" xfId="1" applyFont="1" applyFill="1" applyBorder="1" applyAlignment="1" applyProtection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33" xfId="0" applyFont="1" applyBorder="1"/>
    <xf numFmtId="0" fontId="1" fillId="0" borderId="23" xfId="0" applyFont="1" applyBorder="1" applyAlignment="1">
      <alignment horizontal="center"/>
    </xf>
    <xf numFmtId="164" fontId="19" fillId="0" borderId="42" xfId="0" applyNumberFormat="1" applyFont="1" applyBorder="1" applyAlignment="1">
      <alignment vertical="center"/>
    </xf>
    <xf numFmtId="165" fontId="1" fillId="0" borderId="35" xfId="1" applyFont="1" applyFill="1" applyBorder="1" applyAlignment="1" applyProtection="1">
      <alignment horizontal="right" vertical="center"/>
    </xf>
    <xf numFmtId="168" fontId="1" fillId="0" borderId="35" xfId="1" applyNumberFormat="1" applyFont="1" applyFill="1" applyBorder="1" applyAlignment="1" applyProtection="1">
      <alignment horizontal="right"/>
    </xf>
    <xf numFmtId="165" fontId="1" fillId="0" borderId="36" xfId="1" applyFont="1" applyFill="1" applyBorder="1" applyAlignment="1" applyProtection="1">
      <alignment horizontal="center" vertical="center"/>
    </xf>
    <xf numFmtId="0" fontId="1" fillId="0" borderId="21" xfId="0" applyFont="1" applyBorder="1"/>
    <xf numFmtId="165" fontId="1" fillId="0" borderId="31" xfId="1" applyFont="1" applyFill="1" applyBorder="1" applyAlignment="1" applyProtection="1">
      <alignment horizontal="right" vertical="center"/>
    </xf>
    <xf numFmtId="164" fontId="1" fillId="0" borderId="21" xfId="1" applyNumberFormat="1" applyFont="1" applyFill="1" applyBorder="1" applyAlignment="1" applyProtection="1">
      <alignment horizontal="right" vertical="center"/>
    </xf>
    <xf numFmtId="165" fontId="1" fillId="0" borderId="21" xfId="1" applyFont="1" applyFill="1" applyBorder="1" applyAlignment="1" applyProtection="1">
      <alignment horizontal="right" vertical="center"/>
    </xf>
    <xf numFmtId="0" fontId="8" fillId="5" borderId="21" xfId="0" applyFont="1" applyFill="1" applyBorder="1"/>
    <xf numFmtId="165" fontId="8" fillId="5" borderId="21" xfId="1" applyFont="1" applyFill="1" applyBorder="1" applyAlignment="1" applyProtection="1">
      <alignment horizontal="right" vertical="center"/>
    </xf>
    <xf numFmtId="165" fontId="8" fillId="5" borderId="21" xfId="1" applyFont="1" applyFill="1" applyBorder="1" applyAlignment="1" applyProtection="1">
      <alignment horizontal="center" vertical="center"/>
    </xf>
    <xf numFmtId="165" fontId="1" fillId="0" borderId="36" xfId="1" applyFont="1" applyFill="1" applyBorder="1" applyAlignment="1" applyProtection="1">
      <alignment horizontal="right" vertical="center"/>
    </xf>
    <xf numFmtId="165" fontId="1" fillId="0" borderId="32" xfId="1" applyFont="1" applyFill="1" applyBorder="1" applyAlignment="1" applyProtection="1">
      <alignment horizontal="right" vertical="center"/>
    </xf>
    <xf numFmtId="165" fontId="1" fillId="0" borderId="39" xfId="1" applyFont="1" applyFill="1" applyBorder="1" applyAlignment="1" applyProtection="1">
      <alignment horizontal="right" vertical="center"/>
    </xf>
    <xf numFmtId="0" fontId="1" fillId="0" borderId="21" xfId="0" applyFont="1" applyBorder="1" applyAlignment="1">
      <alignment horizontal="center"/>
    </xf>
    <xf numFmtId="0" fontId="1" fillId="0" borderId="21" xfId="0" applyFont="1" applyBorder="1" applyAlignment="1">
      <alignment vertical="center"/>
    </xf>
    <xf numFmtId="165" fontId="1" fillId="0" borderId="0" xfId="1" applyFont="1" applyFill="1" applyBorder="1" applyAlignment="1" applyProtection="1">
      <alignment horizontal="right" vertical="center"/>
    </xf>
    <xf numFmtId="165" fontId="1" fillId="0" borderId="23" xfId="1" applyFont="1" applyFill="1" applyBorder="1" applyAlignment="1" applyProtection="1">
      <alignment horizontal="right" vertical="center"/>
    </xf>
    <xf numFmtId="0" fontId="1" fillId="0" borderId="31" xfId="0" applyFont="1" applyBorder="1"/>
    <xf numFmtId="165" fontId="1" fillId="0" borderId="0" xfId="1" applyFont="1" applyBorder="1" applyAlignment="1">
      <alignment horizontal="right" vertical="center"/>
    </xf>
    <xf numFmtId="0" fontId="8" fillId="5" borderId="0" xfId="0" applyFont="1" applyFill="1" applyBorder="1" applyAlignment="1">
      <alignment horizontal="center"/>
    </xf>
    <xf numFmtId="0" fontId="8" fillId="0" borderId="21" xfId="0" applyFont="1" applyBorder="1"/>
    <xf numFmtId="0" fontId="8" fillId="0" borderId="0" xfId="0" applyFont="1" applyBorder="1" applyAlignment="1">
      <alignment horizontal="center"/>
    </xf>
    <xf numFmtId="165" fontId="8" fillId="0" borderId="36" xfId="1" applyFont="1" applyFill="1" applyBorder="1" applyAlignment="1" applyProtection="1">
      <alignment horizontal="right" vertical="center"/>
    </xf>
    <xf numFmtId="0" fontId="8" fillId="0" borderId="31" xfId="0" applyFont="1" applyBorder="1"/>
    <xf numFmtId="0" fontId="8" fillId="0" borderId="31" xfId="0" applyFont="1" applyBorder="1" applyAlignment="1">
      <alignment horizontal="center"/>
    </xf>
    <xf numFmtId="165" fontId="8" fillId="0" borderId="31" xfId="1" applyFont="1" applyFill="1" applyBorder="1" applyAlignment="1" applyProtection="1">
      <alignment horizontal="right" vertical="center"/>
    </xf>
    <xf numFmtId="10" fontId="1" fillId="0" borderId="21" xfId="2" applyNumberFormat="1" applyFont="1" applyFill="1" applyBorder="1" applyAlignment="1" applyProtection="1">
      <alignment horizontal="right" vertical="center"/>
    </xf>
    <xf numFmtId="0" fontId="8" fillId="5" borderId="21" xfId="0" applyFont="1" applyFill="1" applyBorder="1" applyAlignment="1">
      <alignment horizontal="center"/>
    </xf>
    <xf numFmtId="0" fontId="8" fillId="0" borderId="43" xfId="0" applyFont="1" applyBorder="1"/>
    <xf numFmtId="0" fontId="8" fillId="0" borderId="43" xfId="0" applyFont="1" applyBorder="1" applyAlignment="1">
      <alignment horizontal="center"/>
    </xf>
    <xf numFmtId="165" fontId="8" fillId="0" borderId="43" xfId="1" applyFont="1" applyFill="1" applyBorder="1" applyAlignment="1" applyProtection="1">
      <alignment horizontal="right" vertical="center"/>
    </xf>
    <xf numFmtId="0" fontId="1" fillId="0" borderId="21" xfId="0" applyFont="1" applyBorder="1" applyAlignment="1">
      <alignment horizontal="left" vertical="center"/>
    </xf>
    <xf numFmtId="4" fontId="1" fillId="0" borderId="36" xfId="1" applyNumberFormat="1" applyFont="1" applyFill="1" applyBorder="1" applyAlignment="1" applyProtection="1">
      <alignment horizontal="right" vertical="center"/>
    </xf>
    <xf numFmtId="0" fontId="8" fillId="6" borderId="44" xfId="0" applyFont="1" applyFill="1" applyBorder="1" applyAlignment="1">
      <alignment wrapText="1"/>
    </xf>
    <xf numFmtId="0" fontId="8" fillId="6" borderId="45" xfId="0" applyFont="1" applyFill="1" applyBorder="1" applyAlignment="1">
      <alignment horizontal="center"/>
    </xf>
    <xf numFmtId="165" fontId="8" fillId="6" borderId="46" xfId="1" applyFont="1" applyFill="1" applyBorder="1" applyAlignment="1" applyProtection="1">
      <alignment horizontal="right" vertical="center"/>
    </xf>
    <xf numFmtId="0" fontId="8" fillId="6" borderId="36" xfId="0" applyFont="1" applyFill="1" applyBorder="1"/>
    <xf numFmtId="165" fontId="8" fillId="6" borderId="47" xfId="1" applyFont="1" applyFill="1" applyBorder="1" applyAlignment="1" applyProtection="1">
      <alignment horizontal="right" vertical="center"/>
    </xf>
    <xf numFmtId="165" fontId="8" fillId="6" borderId="36" xfId="1" applyFont="1" applyFill="1" applyBorder="1" applyAlignment="1" applyProtection="1">
      <alignment horizontal="right"/>
    </xf>
    <xf numFmtId="165" fontId="8" fillId="0" borderId="0" xfId="1" applyFont="1" applyFill="1" applyBorder="1" applyAlignment="1" applyProtection="1">
      <alignment horizontal="right" vertical="center"/>
    </xf>
    <xf numFmtId="0" fontId="8" fillId="6" borderId="21" xfId="0" applyFont="1" applyFill="1" applyBorder="1"/>
    <xf numFmtId="0" fontId="8" fillId="6" borderId="21" xfId="0" applyFont="1" applyFill="1" applyBorder="1" applyAlignment="1">
      <alignment horizontal="center"/>
    </xf>
    <xf numFmtId="165" fontId="8" fillId="6" borderId="0" xfId="1" applyFont="1" applyFill="1" applyBorder="1" applyAlignment="1" applyProtection="1">
      <alignment horizontal="right" vertical="center"/>
    </xf>
    <xf numFmtId="165" fontId="8" fillId="0" borderId="36" xfId="1" applyFont="1" applyFill="1" applyBorder="1" applyAlignment="1" applyProtection="1">
      <alignment horizontal="right"/>
    </xf>
    <xf numFmtId="0" fontId="1" fillId="0" borderId="36" xfId="0" applyFont="1" applyBorder="1"/>
    <xf numFmtId="165" fontId="8" fillId="0" borderId="47" xfId="1" applyFont="1" applyFill="1" applyBorder="1" applyAlignment="1" applyProtection="1">
      <alignment horizontal="right"/>
    </xf>
    <xf numFmtId="168" fontId="1" fillId="0" borderId="48" xfId="1" applyNumberFormat="1" applyFont="1" applyFill="1" applyBorder="1" applyAlignment="1" applyProtection="1">
      <alignment horizontal="right"/>
    </xf>
    <xf numFmtId="165" fontId="1" fillId="0" borderId="49" xfId="1" applyFont="1" applyFill="1" applyBorder="1" applyAlignment="1" applyProtection="1">
      <alignment horizontal="right"/>
    </xf>
    <xf numFmtId="0" fontId="8" fillId="0" borderId="49" xfId="0" applyFont="1" applyBorder="1" applyAlignment="1">
      <alignment vertical="center" wrapText="1"/>
    </xf>
    <xf numFmtId="165" fontId="8" fillId="0" borderId="50" xfId="1" applyFont="1" applyFill="1" applyBorder="1" applyAlignment="1" applyProtection="1">
      <alignment horizontal="center"/>
    </xf>
    <xf numFmtId="165" fontId="8" fillId="0" borderId="51" xfId="1" applyFont="1" applyFill="1" applyBorder="1" applyAlignment="1" applyProtection="1">
      <alignment horizontal="right"/>
    </xf>
    <xf numFmtId="165" fontId="8" fillId="0" borderId="51" xfId="1" applyFont="1" applyFill="1" applyBorder="1" applyAlignment="1" applyProtection="1">
      <alignment horizontal="right" vertical="center"/>
    </xf>
    <xf numFmtId="167" fontId="8" fillId="0" borderId="52" xfId="1" applyNumberFormat="1" applyFont="1" applyFill="1" applyBorder="1" applyAlignment="1" applyProtection="1"/>
    <xf numFmtId="167" fontId="8" fillId="0" borderId="53" xfId="1" applyNumberFormat="1" applyFont="1" applyFill="1" applyBorder="1" applyAlignment="1" applyProtection="1">
      <alignment horizontal="right" indent="1"/>
    </xf>
    <xf numFmtId="165" fontId="8" fillId="0" borderId="49" xfId="1" applyFont="1" applyFill="1" applyBorder="1" applyAlignment="1" applyProtection="1">
      <alignment horizontal="right"/>
    </xf>
    <xf numFmtId="0" fontId="7" fillId="4" borderId="31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17" fontId="7" fillId="3" borderId="30" xfId="0" quotePrefix="1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_EXP 2009 (VAL &amp; QTY)" xfId="3"/>
    <cellStyle name="Percent" xfId="2" builtinId="5"/>
  </cellStyles>
  <dxfs count="0"/>
  <tableStyles count="0" defaultTableStyle="TableStyleMedium2" defaultPivotStyle="PivotStyleLight16"/>
  <colors>
    <mruColors>
      <color rgb="FF81E3E1"/>
      <color rgb="FF40D4D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5"/>
  <sheetViews>
    <sheetView tabSelected="1" view="pageBreakPreview" zoomScale="75" zoomScaleNormal="75" zoomScaleSheetLayoutView="75" workbookViewId="0">
      <pane xSplit="2" ySplit="9" topLeftCell="C61" activePane="bottomRight" state="frozen"/>
      <selection pane="topRight" activeCell="C1" sqref="C1"/>
      <selection pane="bottomLeft" activeCell="A10" sqref="A10"/>
      <selection pane="bottomRight" activeCell="H68" sqref="H68"/>
    </sheetView>
  </sheetViews>
  <sheetFormatPr defaultColWidth="9" defaultRowHeight="23.25"/>
  <cols>
    <col min="1" max="1" width="67" style="3" customWidth="1"/>
    <col min="2" max="2" width="22.7109375" style="4" customWidth="1"/>
    <col min="3" max="6" width="30.85546875" style="5" customWidth="1"/>
    <col min="7" max="7" width="30.85546875" style="3" customWidth="1"/>
    <col min="8" max="8" width="30.85546875" style="5" customWidth="1"/>
    <col min="9" max="9" width="28.5703125" style="6" customWidth="1"/>
    <col min="10" max="10" width="33.5703125" style="1" customWidth="1"/>
    <col min="11" max="12" width="9" style="3"/>
    <col min="13" max="13" width="17.42578125" style="3" bestFit="1" customWidth="1"/>
    <col min="14" max="14" width="20.85546875" style="3" customWidth="1"/>
    <col min="15" max="16384" width="9" style="3"/>
  </cols>
  <sheetData>
    <row r="2" spans="1:15" s="1" customFormat="1" ht="27.75">
      <c r="A2" s="193" t="s">
        <v>0</v>
      </c>
      <c r="B2" s="193"/>
      <c r="C2" s="193"/>
      <c r="D2" s="193"/>
      <c r="E2" s="193"/>
      <c r="F2" s="193"/>
      <c r="G2" s="193"/>
      <c r="H2" s="193"/>
      <c r="I2" s="193"/>
    </row>
    <row r="3" spans="1:15" s="1" customFormat="1" ht="27.75">
      <c r="A3" s="194" t="s">
        <v>61</v>
      </c>
      <c r="B3" s="194"/>
      <c r="C3" s="194"/>
      <c r="D3" s="194"/>
      <c r="E3" s="194"/>
      <c r="F3" s="194"/>
      <c r="G3" s="194"/>
      <c r="H3" s="194"/>
      <c r="I3" s="194"/>
    </row>
    <row r="4" spans="1:15" s="1" customFormat="1">
      <c r="A4" s="7"/>
      <c r="B4" s="8"/>
      <c r="C4" s="94"/>
      <c r="D4" s="94"/>
      <c r="E4" s="46"/>
      <c r="F4" s="46"/>
      <c r="H4" s="9"/>
      <c r="I4" s="9"/>
    </row>
    <row r="5" spans="1:15" s="1" customFormat="1" ht="24" customHeight="1">
      <c r="A5" s="195" t="s">
        <v>1</v>
      </c>
      <c r="B5" s="199" t="s">
        <v>2</v>
      </c>
      <c r="C5" s="185" t="s">
        <v>62</v>
      </c>
      <c r="D5" s="186"/>
      <c r="E5" s="185" t="s">
        <v>63</v>
      </c>
      <c r="F5" s="186"/>
      <c r="G5" s="189" t="s">
        <v>3</v>
      </c>
      <c r="H5" s="190"/>
      <c r="I5" s="181" t="s">
        <v>4</v>
      </c>
    </row>
    <row r="6" spans="1:15" s="1" customFormat="1">
      <c r="A6" s="196"/>
      <c r="B6" s="200"/>
      <c r="C6" s="187"/>
      <c r="D6" s="188"/>
      <c r="E6" s="187"/>
      <c r="F6" s="188"/>
      <c r="G6" s="191"/>
      <c r="H6" s="192"/>
      <c r="I6" s="182"/>
    </row>
    <row r="7" spans="1:15" s="1" customFormat="1">
      <c r="A7" s="197"/>
      <c r="B7" s="200"/>
      <c r="C7" s="202" t="s">
        <v>5</v>
      </c>
      <c r="D7" s="202" t="s">
        <v>6</v>
      </c>
      <c r="E7" s="202" t="s">
        <v>5</v>
      </c>
      <c r="F7" s="202" t="s">
        <v>6</v>
      </c>
      <c r="G7" s="202" t="s">
        <v>5</v>
      </c>
      <c r="H7" s="202" t="s">
        <v>7</v>
      </c>
      <c r="I7" s="182"/>
    </row>
    <row r="8" spans="1:15" s="1" customFormat="1">
      <c r="A8" s="197"/>
      <c r="B8" s="200"/>
      <c r="C8" s="203"/>
      <c r="D8" s="203"/>
      <c r="E8" s="203"/>
      <c r="F8" s="203"/>
      <c r="G8" s="203"/>
      <c r="H8" s="203"/>
      <c r="I8" s="183"/>
    </row>
    <row r="9" spans="1:15" s="1" customFormat="1" ht="93.75" customHeight="1">
      <c r="A9" s="198"/>
      <c r="B9" s="201"/>
      <c r="C9" s="204"/>
      <c r="D9" s="204"/>
      <c r="E9" s="204"/>
      <c r="F9" s="204"/>
      <c r="G9" s="204"/>
      <c r="H9" s="204"/>
      <c r="I9" s="184"/>
    </row>
    <row r="10" spans="1:15" s="1" customFormat="1">
      <c r="A10" s="115"/>
      <c r="B10" s="116"/>
      <c r="C10" s="117"/>
      <c r="D10" s="117"/>
      <c r="E10" s="47"/>
      <c r="F10" s="118"/>
      <c r="G10" s="119"/>
      <c r="H10" s="120"/>
      <c r="I10" s="121"/>
    </row>
    <row r="11" spans="1:15" s="1" customFormat="1" ht="22.5" customHeight="1">
      <c r="A11" s="10" t="s">
        <v>50</v>
      </c>
      <c r="B11" s="122" t="s">
        <v>8</v>
      </c>
      <c r="C11" s="88">
        <v>381.12124700000004</v>
      </c>
      <c r="D11" s="88">
        <v>1590.021886</v>
      </c>
      <c r="E11" s="89">
        <v>116.83218600000001</v>
      </c>
      <c r="F11" s="89">
        <v>490.06421999999998</v>
      </c>
      <c r="G11" s="107">
        <f>(E11-C11)/C11*100</f>
        <v>-69.345139658403781</v>
      </c>
      <c r="H11" s="107">
        <f>(F11-D11)/D11*100</f>
        <v>-69.178775190771177</v>
      </c>
      <c r="I11" s="100">
        <f>F11/$F$70*100</f>
        <v>2.4582213190152111</v>
      </c>
      <c r="J11" s="78"/>
      <c r="M11" s="80"/>
      <c r="N11" s="80"/>
      <c r="O11" s="80"/>
    </row>
    <row r="12" spans="1:15" s="1" customFormat="1">
      <c r="A12" s="10" t="s">
        <v>9</v>
      </c>
      <c r="B12" s="122" t="s">
        <v>8</v>
      </c>
      <c r="C12" s="88">
        <v>93.102985999999987</v>
      </c>
      <c r="D12" s="88">
        <v>397.00154800000001</v>
      </c>
      <c r="E12" s="89">
        <v>46.913452000000007</v>
      </c>
      <c r="F12" s="89">
        <v>199.62279100000001</v>
      </c>
      <c r="G12" s="107">
        <f t="shared" ref="G12:G15" si="0">(E12-C12)/C12*100</f>
        <v>-49.611227291893719</v>
      </c>
      <c r="H12" s="107">
        <f t="shared" ref="H12:H15" si="1">(F12-D12)/D12*100</f>
        <v>-49.717377172544424</v>
      </c>
      <c r="I12" s="100">
        <f t="shared" ref="I12:I15" si="2">F12/$F$70*100</f>
        <v>1.0013320307234792</v>
      </c>
      <c r="J12" s="78"/>
      <c r="M12" s="80"/>
      <c r="N12" s="80"/>
    </row>
    <row r="13" spans="1:15" s="1" customFormat="1">
      <c r="A13" s="10" t="s">
        <v>10</v>
      </c>
      <c r="B13" s="122" t="s">
        <v>8</v>
      </c>
      <c r="C13" s="88">
        <v>479.13197775728105</v>
      </c>
      <c r="D13" s="88">
        <v>2506.9379589999999</v>
      </c>
      <c r="E13" s="89">
        <v>1016.742663275695</v>
      </c>
      <c r="F13" s="89">
        <v>2744.9933700000001</v>
      </c>
      <c r="G13" s="107">
        <f t="shared" si="0"/>
        <v>112.205135636085</v>
      </c>
      <c r="H13" s="107">
        <f t="shared" si="1"/>
        <v>9.4958636748617007</v>
      </c>
      <c r="I13" s="100">
        <f t="shared" si="2"/>
        <v>13.769218292838048</v>
      </c>
      <c r="J13" s="78"/>
      <c r="M13" s="80"/>
      <c r="N13" s="80"/>
    </row>
    <row r="14" spans="1:15" s="1" customFormat="1">
      <c r="A14" s="10" t="s">
        <v>11</v>
      </c>
      <c r="B14" s="122" t="s">
        <v>8</v>
      </c>
      <c r="C14" s="88">
        <v>151.79736019520999</v>
      </c>
      <c r="D14" s="88">
        <v>726.38802599999997</v>
      </c>
      <c r="E14" s="90">
        <v>9723.4150630186159</v>
      </c>
      <c r="F14" s="90">
        <v>835.13347699999997</v>
      </c>
      <c r="G14" s="107">
        <f t="shared" si="0"/>
        <v>6305.5231596349204</v>
      </c>
      <c r="H14" s="107">
        <f t="shared" si="1"/>
        <v>14.970710847042515</v>
      </c>
      <c r="I14" s="100">
        <f t="shared" si="2"/>
        <v>4.1891303906755315</v>
      </c>
      <c r="J14" s="78"/>
      <c r="M14" s="80"/>
      <c r="N14" s="80"/>
    </row>
    <row r="15" spans="1:15" s="1" customFormat="1">
      <c r="A15" s="10" t="s">
        <v>12</v>
      </c>
      <c r="B15" s="122" t="s">
        <v>8</v>
      </c>
      <c r="C15" s="88">
        <v>0.18149000000000001</v>
      </c>
      <c r="D15" s="88">
        <v>9.0569999999999998E-2</v>
      </c>
      <c r="E15" s="88">
        <v>0</v>
      </c>
      <c r="F15" s="89">
        <v>0</v>
      </c>
      <c r="G15" s="107">
        <f t="shared" si="0"/>
        <v>-100</v>
      </c>
      <c r="H15" s="107">
        <f t="shared" si="1"/>
        <v>-100</v>
      </c>
      <c r="I15" s="100">
        <f t="shared" si="2"/>
        <v>0</v>
      </c>
      <c r="J15" s="79"/>
      <c r="M15" s="80"/>
      <c r="N15" s="80"/>
    </row>
    <row r="16" spans="1:15" s="1" customFormat="1">
      <c r="A16" s="10"/>
      <c r="B16" s="103"/>
      <c r="C16" s="105"/>
      <c r="D16" s="89"/>
      <c r="E16" s="89"/>
      <c r="F16" s="89"/>
      <c r="G16" s="107"/>
      <c r="H16" s="107"/>
      <c r="I16" s="100"/>
      <c r="J16" s="79"/>
      <c r="M16" s="80"/>
      <c r="N16" s="80"/>
    </row>
    <row r="17" spans="1:14" s="1" customFormat="1">
      <c r="A17" s="41" t="s">
        <v>13</v>
      </c>
      <c r="B17" s="42" t="s">
        <v>8</v>
      </c>
      <c r="C17" s="49">
        <f t="shared" ref="C17:D17" si="3">SUM(C11:C15)</f>
        <v>1105.3350609524909</v>
      </c>
      <c r="D17" s="49">
        <f t="shared" si="3"/>
        <v>5220.4399889999995</v>
      </c>
      <c r="E17" s="49">
        <f>SUM(E11:E15)</f>
        <v>10903.90336429431</v>
      </c>
      <c r="F17" s="49">
        <f>SUM(F11:F15)</f>
        <v>4269.8138580000004</v>
      </c>
      <c r="G17" s="109">
        <f>(E17-C17)/C17*100</f>
        <v>886.47946215495801</v>
      </c>
      <c r="H17" s="109">
        <f>(F17-D17)/D17*100</f>
        <v>-18.209693684882222</v>
      </c>
      <c r="I17" s="101">
        <f>F17/$F$70*100</f>
        <v>21.417902033252272</v>
      </c>
    </row>
    <row r="18" spans="1:14" s="1" customFormat="1">
      <c r="A18" s="123"/>
      <c r="B18" s="124"/>
      <c r="C18" s="125"/>
      <c r="D18" s="48"/>
      <c r="E18" s="126"/>
      <c r="F18" s="127"/>
      <c r="G18" s="98"/>
      <c r="H18" s="98"/>
      <c r="I18" s="128"/>
    </row>
    <row r="19" spans="1:14" s="1" customFormat="1">
      <c r="A19" s="129"/>
      <c r="B19" s="11"/>
      <c r="C19" s="130"/>
      <c r="D19" s="60"/>
      <c r="E19" s="130"/>
      <c r="F19" s="74"/>
      <c r="G19" s="70"/>
      <c r="H19" s="70"/>
      <c r="I19" s="102"/>
    </row>
    <row r="20" spans="1:14" s="1" customFormat="1">
      <c r="A20" s="129" t="s">
        <v>14</v>
      </c>
      <c r="B20" s="103" t="s">
        <v>8</v>
      </c>
      <c r="C20" s="88">
        <v>356.50453091000003</v>
      </c>
      <c r="D20" s="89">
        <v>1930.903323</v>
      </c>
      <c r="E20" s="89">
        <v>410.04274279999998</v>
      </c>
      <c r="F20" s="89">
        <v>2724.3673610000001</v>
      </c>
      <c r="G20" s="107">
        <f t="shared" ref="G20:G21" si="4">(E20-C20)/C20*100</f>
        <v>15.017540381139149</v>
      </c>
      <c r="H20" s="107">
        <f t="shared" ref="H20:H27" si="5">(F20-D20)/D20*100</f>
        <v>41.092893080074731</v>
      </c>
      <c r="I20" s="102">
        <f t="shared" ref="I20:I27" si="6">F20/$F$70*100</f>
        <v>13.665755740419918</v>
      </c>
      <c r="J20" s="81"/>
      <c r="M20" s="80"/>
      <c r="N20" s="80"/>
    </row>
    <row r="21" spans="1:14" s="1" customFormat="1">
      <c r="A21" s="129" t="s">
        <v>15</v>
      </c>
      <c r="B21" s="103" t="s">
        <v>8</v>
      </c>
      <c r="C21" s="88">
        <v>227.96248511491518</v>
      </c>
      <c r="D21" s="89">
        <v>1183.2080940000001</v>
      </c>
      <c r="E21" s="89">
        <v>246.9275722385953</v>
      </c>
      <c r="F21" s="89">
        <v>1397.3777520000001</v>
      </c>
      <c r="G21" s="107">
        <f t="shared" si="4"/>
        <v>8.3193895320626456</v>
      </c>
      <c r="H21" s="107">
        <f t="shared" si="5"/>
        <v>18.100760051088699</v>
      </c>
      <c r="I21" s="102">
        <f t="shared" si="6"/>
        <v>7.0094155837044188</v>
      </c>
      <c r="J21" s="82"/>
      <c r="M21" s="80"/>
      <c r="N21" s="80"/>
    </row>
    <row r="22" spans="1:14" s="1" customFormat="1">
      <c r="A22" s="129" t="s">
        <v>16</v>
      </c>
      <c r="B22" s="11"/>
      <c r="C22" s="131"/>
      <c r="D22" s="89">
        <v>1022.990691</v>
      </c>
      <c r="E22" s="131"/>
      <c r="F22" s="89">
        <v>1103.118473</v>
      </c>
      <c r="G22" s="107"/>
      <c r="H22" s="107">
        <f t="shared" si="5"/>
        <v>7.8326990367500837</v>
      </c>
      <c r="I22" s="102">
        <f t="shared" si="6"/>
        <v>5.533375498680777</v>
      </c>
      <c r="J22" s="82"/>
      <c r="M22" s="80"/>
      <c r="N22" s="80"/>
    </row>
    <row r="23" spans="1:14" s="1" customFormat="1">
      <c r="A23" s="129" t="s">
        <v>17</v>
      </c>
      <c r="B23" s="11"/>
      <c r="C23" s="131"/>
      <c r="D23" s="89">
        <v>17.184201999999999</v>
      </c>
      <c r="E23" s="131"/>
      <c r="F23" s="89">
        <v>18.592013000000001</v>
      </c>
      <c r="G23" s="107"/>
      <c r="H23" s="107">
        <f t="shared" si="5"/>
        <v>8.192472365024587</v>
      </c>
      <c r="I23" s="102">
        <f t="shared" si="6"/>
        <v>9.3259782809705954E-2</v>
      </c>
      <c r="J23" s="82"/>
      <c r="M23" s="80"/>
      <c r="N23" s="80"/>
    </row>
    <row r="24" spans="1:14" s="1" customFormat="1">
      <c r="A24" s="129" t="s">
        <v>18</v>
      </c>
      <c r="B24" s="11"/>
      <c r="C24" s="131"/>
      <c r="D24" s="89">
        <v>381.60046599999998</v>
      </c>
      <c r="E24" s="131"/>
      <c r="F24" s="89">
        <v>517.97461799999996</v>
      </c>
      <c r="G24" s="107"/>
      <c r="H24" s="107">
        <f t="shared" si="5"/>
        <v>35.737417574327587</v>
      </c>
      <c r="I24" s="102">
        <f t="shared" si="6"/>
        <v>2.5982232464887156</v>
      </c>
      <c r="J24" s="82"/>
      <c r="M24" s="80"/>
      <c r="N24" s="80"/>
    </row>
    <row r="25" spans="1:14" s="1" customFormat="1">
      <c r="A25" s="129" t="s">
        <v>19</v>
      </c>
      <c r="B25" s="11"/>
      <c r="C25" s="131"/>
      <c r="D25" s="89">
        <v>960.05637400000001</v>
      </c>
      <c r="E25" s="131"/>
      <c r="F25" s="89">
        <v>1035.630357</v>
      </c>
      <c r="G25" s="107"/>
      <c r="H25" s="107">
        <f t="shared" si="5"/>
        <v>7.8718276391548647</v>
      </c>
      <c r="I25" s="102">
        <f t="shared" si="6"/>
        <v>5.1948469573982248</v>
      </c>
      <c r="J25" s="83"/>
      <c r="M25" s="80"/>
      <c r="N25" s="80"/>
    </row>
    <row r="26" spans="1:14" s="1" customFormat="1">
      <c r="A26" s="129" t="s">
        <v>20</v>
      </c>
      <c r="B26" s="11"/>
      <c r="C26" s="131"/>
      <c r="D26" s="89">
        <v>637.10494600000004</v>
      </c>
      <c r="E26" s="131"/>
      <c r="F26" s="89">
        <v>757.81122500000004</v>
      </c>
      <c r="G26" s="107"/>
      <c r="H26" s="107">
        <f t="shared" si="5"/>
        <v>18.946059006109174</v>
      </c>
      <c r="I26" s="102">
        <f t="shared" si="6"/>
        <v>3.8012726354191564</v>
      </c>
      <c r="J26" s="83"/>
      <c r="M26" s="80"/>
      <c r="N26" s="80"/>
    </row>
    <row r="27" spans="1:14" s="1" customFormat="1">
      <c r="A27" s="129" t="s">
        <v>21</v>
      </c>
      <c r="B27" s="11"/>
      <c r="C27" s="131"/>
      <c r="D27" s="89">
        <v>531.79849400000001</v>
      </c>
      <c r="E27" s="131"/>
      <c r="F27" s="89">
        <v>568.15422100000001</v>
      </c>
      <c r="G27" s="107"/>
      <c r="H27" s="107">
        <f t="shared" si="5"/>
        <v>6.8363726881859126</v>
      </c>
      <c r="I27" s="102">
        <f t="shared" si="6"/>
        <v>2.8499301959867216</v>
      </c>
      <c r="J27" s="83"/>
      <c r="M27" s="80"/>
      <c r="N27" s="80"/>
    </row>
    <row r="28" spans="1:14" s="1" customFormat="1">
      <c r="A28" s="129"/>
      <c r="B28" s="11"/>
      <c r="C28" s="132"/>
      <c r="D28" s="60"/>
      <c r="E28" s="132"/>
      <c r="F28" s="74"/>
      <c r="G28" s="70"/>
      <c r="H28" s="70"/>
      <c r="I28" s="102"/>
      <c r="J28" s="83"/>
      <c r="M28" s="80"/>
      <c r="N28" s="80"/>
    </row>
    <row r="29" spans="1:14" s="1" customFormat="1">
      <c r="A29" s="133" t="s">
        <v>13</v>
      </c>
      <c r="B29" s="42" t="s">
        <v>8</v>
      </c>
      <c r="C29" s="134">
        <f t="shared" ref="C29:D29" si="7">SUM(C20:C27)</f>
        <v>584.46701602491521</v>
      </c>
      <c r="D29" s="134">
        <f t="shared" si="7"/>
        <v>6664.8465900000001</v>
      </c>
      <c r="E29" s="134">
        <f>SUM(E20:E27)</f>
        <v>656.97031503859534</v>
      </c>
      <c r="F29" s="134">
        <f>SUM(F20:F27)</f>
        <v>8123.0260200000002</v>
      </c>
      <c r="G29" s="109">
        <f>(E29-C29)/C29*100</f>
        <v>12.405028346473772</v>
      </c>
      <c r="H29" s="109">
        <f>(F29-D29)/D29*100</f>
        <v>21.878664577034172</v>
      </c>
      <c r="I29" s="135">
        <f>F29/$F$70*100</f>
        <v>40.746079640907638</v>
      </c>
      <c r="J29" s="84"/>
      <c r="M29" s="80"/>
      <c r="N29" s="80"/>
    </row>
    <row r="30" spans="1:14" s="1" customFormat="1">
      <c r="A30" s="129"/>
      <c r="B30" s="11"/>
      <c r="C30" s="136"/>
      <c r="D30" s="60"/>
      <c r="E30" s="136"/>
      <c r="F30" s="127"/>
      <c r="G30" s="98"/>
      <c r="H30" s="98"/>
      <c r="I30" s="128"/>
      <c r="J30" s="85"/>
      <c r="M30" s="80"/>
      <c r="N30" s="80"/>
    </row>
    <row r="31" spans="1:14" s="1" customFormat="1">
      <c r="A31" s="115"/>
      <c r="B31" s="116"/>
      <c r="C31" s="137"/>
      <c r="D31" s="137"/>
      <c r="E31" s="137"/>
      <c r="F31" s="138"/>
      <c r="G31" s="70"/>
      <c r="H31" s="70"/>
      <c r="I31" s="102"/>
    </row>
    <row r="32" spans="1:14" s="1" customFormat="1">
      <c r="A32" s="129" t="s">
        <v>22</v>
      </c>
      <c r="B32" s="139" t="s">
        <v>23</v>
      </c>
      <c r="C32" s="88">
        <v>182.55418</v>
      </c>
      <c r="D32" s="89">
        <v>41.074598000000002</v>
      </c>
      <c r="E32" s="89">
        <v>9.6477704479999993</v>
      </c>
      <c r="F32" s="89">
        <v>8.9331189999999996</v>
      </c>
      <c r="G32" s="107">
        <f t="shared" ref="G32:G37" si="8">(E32-C32)/C32*100</f>
        <v>-94.715119397430399</v>
      </c>
      <c r="H32" s="107">
        <f t="shared" ref="H32:H42" si="9">(F32-D32)/D32*100</f>
        <v>-78.251475522657586</v>
      </c>
      <c r="I32" s="102">
        <f t="shared" ref="I32:I42" si="10">F32/$F$70*100</f>
        <v>4.4809603874161316E-2</v>
      </c>
      <c r="M32" s="80"/>
      <c r="N32" s="80"/>
    </row>
    <row r="33" spans="1:14" s="1" customFormat="1">
      <c r="A33" s="129" t="s">
        <v>24</v>
      </c>
      <c r="B33" s="139" t="s">
        <v>23</v>
      </c>
      <c r="C33" s="88">
        <v>91.725467600000002</v>
      </c>
      <c r="D33" s="89">
        <v>192.074736</v>
      </c>
      <c r="E33" s="89">
        <v>138.95274675999997</v>
      </c>
      <c r="F33" s="89">
        <v>242.957244</v>
      </c>
      <c r="G33" s="107">
        <f t="shared" si="8"/>
        <v>51.487640669165657</v>
      </c>
      <c r="H33" s="107">
        <f t="shared" si="9"/>
        <v>26.490994630340143</v>
      </c>
      <c r="I33" s="102">
        <f t="shared" si="10"/>
        <v>1.2187028810427754</v>
      </c>
      <c r="M33" s="80"/>
      <c r="N33" s="80"/>
    </row>
    <row r="34" spans="1:14" s="1" customFormat="1">
      <c r="A34" s="129" t="s">
        <v>25</v>
      </c>
      <c r="B34" s="139" t="s">
        <v>23</v>
      </c>
      <c r="C34" s="88">
        <v>82.251587700000002</v>
      </c>
      <c r="D34" s="89">
        <v>72.980513000000002</v>
      </c>
      <c r="E34" s="89">
        <v>80.18018163150002</v>
      </c>
      <c r="F34" s="89">
        <v>93.577010000000001</v>
      </c>
      <c r="G34" s="107">
        <f t="shared" si="8"/>
        <v>-2.5183782178833032</v>
      </c>
      <c r="H34" s="107">
        <f t="shared" si="9"/>
        <v>28.221913156461369</v>
      </c>
      <c r="I34" s="102">
        <f t="shared" si="10"/>
        <v>0.46939358468508391</v>
      </c>
      <c r="M34" s="80"/>
      <c r="N34" s="80"/>
    </row>
    <row r="35" spans="1:14" s="1" customFormat="1">
      <c r="A35" s="129" t="s">
        <v>26</v>
      </c>
      <c r="B35" s="139" t="s">
        <v>23</v>
      </c>
      <c r="C35" s="88">
        <v>384.98729243000002</v>
      </c>
      <c r="D35" s="89">
        <v>506.46393</v>
      </c>
      <c r="E35" s="89">
        <v>466.01982115000021</v>
      </c>
      <c r="F35" s="89">
        <v>555.30477199999996</v>
      </c>
      <c r="G35" s="107">
        <f t="shared" si="8"/>
        <v>21.048104785103746</v>
      </c>
      <c r="H35" s="107">
        <f t="shared" si="9"/>
        <v>9.6434986001865823</v>
      </c>
      <c r="I35" s="102">
        <f t="shared" si="10"/>
        <v>2.7854758078059261</v>
      </c>
      <c r="M35" s="80"/>
      <c r="N35" s="80"/>
    </row>
    <row r="36" spans="1:14" s="1" customFormat="1">
      <c r="A36" s="129" t="s">
        <v>27</v>
      </c>
      <c r="B36" s="139" t="s">
        <v>23</v>
      </c>
      <c r="C36" s="88">
        <v>14.876134480000001</v>
      </c>
      <c r="D36" s="89">
        <v>35.157004000000001</v>
      </c>
      <c r="E36" s="89">
        <v>26.962519400000001</v>
      </c>
      <c r="F36" s="89">
        <v>72.319760000000002</v>
      </c>
      <c r="G36" s="107">
        <f t="shared" si="8"/>
        <v>81.246811369239509</v>
      </c>
      <c r="H36" s="107">
        <f t="shared" si="9"/>
        <v>105.70512777482404</v>
      </c>
      <c r="I36" s="102">
        <f t="shared" si="10"/>
        <v>0.36276465116768475</v>
      </c>
      <c r="M36" s="80"/>
      <c r="N36" s="80"/>
    </row>
    <row r="37" spans="1:14" s="1" customFormat="1">
      <c r="A37" s="129" t="s">
        <v>28</v>
      </c>
      <c r="B37" s="139" t="s">
        <v>23</v>
      </c>
      <c r="C37" s="88">
        <v>133.05163110000001</v>
      </c>
      <c r="D37" s="89">
        <v>101.653229</v>
      </c>
      <c r="E37" s="89">
        <v>31.621298579000001</v>
      </c>
      <c r="F37" s="89">
        <v>90.047957999999994</v>
      </c>
      <c r="G37" s="107">
        <f t="shared" si="8"/>
        <v>-76.233813657471202</v>
      </c>
      <c r="H37" s="107">
        <f t="shared" si="9"/>
        <v>-11.416529621503713</v>
      </c>
      <c r="I37" s="102">
        <f t="shared" si="10"/>
        <v>0.45169143360310271</v>
      </c>
      <c r="M37" s="80"/>
      <c r="N37" s="80"/>
    </row>
    <row r="38" spans="1:14" s="1" customFormat="1">
      <c r="A38" s="140" t="s">
        <v>29</v>
      </c>
      <c r="B38" s="11"/>
      <c r="C38" s="62"/>
      <c r="D38" s="89">
        <v>54.732658999999998</v>
      </c>
      <c r="E38" s="89"/>
      <c r="F38" s="89">
        <v>67.908038000000005</v>
      </c>
      <c r="G38" s="107"/>
      <c r="H38" s="107">
        <f t="shared" si="9"/>
        <v>24.072243594085219</v>
      </c>
      <c r="I38" s="100">
        <f t="shared" si="10"/>
        <v>0.34063492075404955</v>
      </c>
      <c r="M38" s="80"/>
      <c r="N38" s="80"/>
    </row>
    <row r="39" spans="1:14" s="1" customFormat="1">
      <c r="A39" s="10" t="s">
        <v>30</v>
      </c>
      <c r="B39" s="11"/>
      <c r="C39" s="62"/>
      <c r="D39" s="89">
        <v>474.19938200000001</v>
      </c>
      <c r="E39" s="141"/>
      <c r="F39" s="89">
        <v>619.68403499999999</v>
      </c>
      <c r="G39" s="107"/>
      <c r="H39" s="107">
        <f t="shared" si="9"/>
        <v>30.680059595691329</v>
      </c>
      <c r="I39" s="100">
        <f t="shared" si="10"/>
        <v>3.1084099669434515</v>
      </c>
      <c r="M39" s="80"/>
      <c r="N39" s="80"/>
    </row>
    <row r="40" spans="1:14" s="1" customFormat="1">
      <c r="A40" s="10" t="s">
        <v>31</v>
      </c>
      <c r="B40" s="11"/>
      <c r="C40" s="62"/>
      <c r="D40" s="89">
        <v>738.45427500000005</v>
      </c>
      <c r="E40" s="89"/>
      <c r="F40" s="89">
        <v>871.52293099999997</v>
      </c>
      <c r="G40" s="107"/>
      <c r="H40" s="107">
        <f t="shared" si="9"/>
        <v>18.0198910758557</v>
      </c>
      <c r="I40" s="100">
        <f t="shared" si="10"/>
        <v>4.3716642871720426</v>
      </c>
      <c r="M40" s="80"/>
      <c r="N40" s="80"/>
    </row>
    <row r="41" spans="1:14" s="1" customFormat="1">
      <c r="A41" s="12" t="s">
        <v>32</v>
      </c>
      <c r="B41" s="11"/>
      <c r="C41" s="62"/>
      <c r="D41" s="89">
        <v>130.34101799999999</v>
      </c>
      <c r="E41" s="89"/>
      <c r="F41" s="89">
        <v>179.79709500000001</v>
      </c>
      <c r="G41" s="107"/>
      <c r="H41" s="107">
        <f t="shared" si="9"/>
        <v>37.943601913558808</v>
      </c>
      <c r="I41" s="100">
        <f t="shared" si="10"/>
        <v>0.901883944977667</v>
      </c>
      <c r="M41" s="80"/>
      <c r="N41" s="80"/>
    </row>
    <row r="42" spans="1:14" s="1" customFormat="1">
      <c r="A42" s="12" t="s">
        <v>31</v>
      </c>
      <c r="B42" s="11"/>
      <c r="C42" s="62"/>
      <c r="D42" s="89">
        <v>608.11325699999998</v>
      </c>
      <c r="E42" s="89"/>
      <c r="F42" s="89">
        <v>691.72583599999996</v>
      </c>
      <c r="G42" s="107"/>
      <c r="H42" s="107">
        <f t="shared" si="9"/>
        <v>13.749507684224024</v>
      </c>
      <c r="I42" s="100">
        <f t="shared" si="10"/>
        <v>3.4697803421943751</v>
      </c>
      <c r="M42" s="80"/>
      <c r="N42" s="80"/>
    </row>
    <row r="43" spans="1:14" s="1" customFormat="1">
      <c r="A43" s="10"/>
      <c r="B43" s="11"/>
      <c r="C43" s="59"/>
      <c r="D43" s="59"/>
      <c r="E43" s="59"/>
      <c r="F43" s="72"/>
      <c r="G43" s="70"/>
      <c r="H43" s="70"/>
      <c r="I43" s="100"/>
      <c r="M43" s="80"/>
      <c r="N43" s="80"/>
    </row>
    <row r="44" spans="1:14" s="1" customFormat="1">
      <c r="A44" s="41" t="s">
        <v>13</v>
      </c>
      <c r="B44" s="42"/>
      <c r="C44" s="61">
        <f>SUM(C32:C37)</f>
        <v>889.44629330999999</v>
      </c>
      <c r="D44" s="61">
        <f>SUM(D32:D40)</f>
        <v>2216.7903260000003</v>
      </c>
      <c r="E44" s="61">
        <f>SUM(E32:E37)</f>
        <v>753.38433796850018</v>
      </c>
      <c r="F44" s="61">
        <f>SUM(F32:F40)</f>
        <v>2622.2548669999996</v>
      </c>
      <c r="G44" s="109">
        <f>(E44-C44)/C44*100</f>
        <v>-15.297377296964903</v>
      </c>
      <c r="H44" s="109">
        <f>(F44-D44)/D44*100</f>
        <v>18.290613065405417</v>
      </c>
      <c r="I44" s="101">
        <f>F44/$F$70*100</f>
        <v>13.153547137048276</v>
      </c>
      <c r="M44" s="80"/>
      <c r="N44" s="80"/>
    </row>
    <row r="45" spans="1:14" s="1" customFormat="1">
      <c r="A45" s="123"/>
      <c r="B45" s="124"/>
      <c r="C45" s="59"/>
      <c r="D45" s="142"/>
      <c r="E45" s="59"/>
      <c r="F45" s="127"/>
      <c r="G45" s="98"/>
      <c r="H45" s="98"/>
      <c r="I45" s="128"/>
      <c r="M45" s="80"/>
      <c r="N45" s="80"/>
    </row>
    <row r="46" spans="1:14" s="1" customFormat="1">
      <c r="A46" s="143"/>
      <c r="B46" s="13"/>
      <c r="C46" s="130"/>
      <c r="D46" s="63"/>
      <c r="E46" s="130"/>
      <c r="F46" s="75"/>
      <c r="G46" s="70"/>
      <c r="H46" s="70"/>
      <c r="I46" s="102"/>
    </row>
    <row r="47" spans="1:14" s="1" customFormat="1" ht="22.5" customHeight="1">
      <c r="A47" s="129" t="s">
        <v>51</v>
      </c>
      <c r="B47" s="103" t="s">
        <v>8</v>
      </c>
      <c r="C47" s="89">
        <v>200.78753847999999</v>
      </c>
      <c r="D47" s="144">
        <v>2151.8606319999999</v>
      </c>
      <c r="E47" s="89">
        <v>199.55421379999999</v>
      </c>
      <c r="F47" s="89">
        <v>4059.409701</v>
      </c>
      <c r="G47" s="107">
        <f t="shared" ref="G47:G53" si="11">(E47-C47)/C47*100</f>
        <v>-0.61424363749688504</v>
      </c>
      <c r="H47" s="107">
        <f t="shared" ref="H47:H53" si="12">(F47-D47)/D47*100</f>
        <v>88.646496926107631</v>
      </c>
      <c r="I47" s="102">
        <f t="shared" ref="I47:I53" si="13">F47/$F$70*100</f>
        <v>20.362489368465553</v>
      </c>
      <c r="M47" s="80"/>
      <c r="N47" s="80"/>
    </row>
    <row r="48" spans="1:14" s="1" customFormat="1" ht="22.5" customHeight="1">
      <c r="A48" s="129" t="s">
        <v>33</v>
      </c>
      <c r="B48" s="103" t="s">
        <v>8</v>
      </c>
      <c r="C48" s="89">
        <v>1.6681598495000001</v>
      </c>
      <c r="D48" s="144">
        <v>31.701377000000001</v>
      </c>
      <c r="E48" s="89">
        <v>1.340591096</v>
      </c>
      <c r="F48" s="89">
        <v>40.389841999999994</v>
      </c>
      <c r="G48" s="107">
        <f t="shared" si="11"/>
        <v>-19.636532649924568</v>
      </c>
      <c r="H48" s="107">
        <f t="shared" si="12"/>
        <v>27.407216412082015</v>
      </c>
      <c r="I48" s="102">
        <f t="shared" si="13"/>
        <v>0.20260032588393406</v>
      </c>
      <c r="M48" s="80"/>
      <c r="N48" s="80"/>
    </row>
    <row r="49" spans="1:14" s="1" customFormat="1" ht="22.5" customHeight="1">
      <c r="A49" s="129" t="s">
        <v>52</v>
      </c>
      <c r="B49" s="103" t="s">
        <v>8</v>
      </c>
      <c r="C49" s="89">
        <v>1.3026402105999999</v>
      </c>
      <c r="D49" s="89">
        <v>19.954370000000001</v>
      </c>
      <c r="E49" s="89">
        <v>1.60443545</v>
      </c>
      <c r="F49" s="89">
        <v>27.025247</v>
      </c>
      <c r="G49" s="107">
        <f t="shared" si="11"/>
        <v>23.167965869945956</v>
      </c>
      <c r="H49" s="107">
        <f t="shared" si="12"/>
        <v>35.435230478336322</v>
      </c>
      <c r="I49" s="102">
        <f t="shared" si="13"/>
        <v>0.13556190314618741</v>
      </c>
      <c r="M49" s="80"/>
      <c r="N49" s="80"/>
    </row>
    <row r="50" spans="1:14" s="1" customFormat="1" ht="22.5" customHeight="1">
      <c r="A50" s="129" t="s">
        <v>34</v>
      </c>
      <c r="B50" s="103" t="s">
        <v>8</v>
      </c>
      <c r="C50" s="89">
        <v>2.0329731</v>
      </c>
      <c r="D50" s="144">
        <v>33.627428000000002</v>
      </c>
      <c r="E50" s="89">
        <v>1.4276074000000001</v>
      </c>
      <c r="F50" s="89">
        <v>37.781590999999999</v>
      </c>
      <c r="G50" s="107">
        <f t="shared" si="11"/>
        <v>-29.777359080648925</v>
      </c>
      <c r="H50" s="107">
        <f t="shared" si="12"/>
        <v>12.353496080639879</v>
      </c>
      <c r="I50" s="102">
        <f t="shared" si="13"/>
        <v>0.18951702383518884</v>
      </c>
      <c r="M50" s="80"/>
      <c r="N50" s="80"/>
    </row>
    <row r="51" spans="1:14" s="1" customFormat="1" ht="22.5" customHeight="1">
      <c r="A51" s="129" t="s">
        <v>35</v>
      </c>
      <c r="B51" s="103" t="s">
        <v>8</v>
      </c>
      <c r="C51" s="89">
        <v>6.7625708745999988</v>
      </c>
      <c r="D51" s="144">
        <v>84.658190000000005</v>
      </c>
      <c r="E51" s="89">
        <v>15.71030186</v>
      </c>
      <c r="F51" s="89">
        <v>220.72832300000002</v>
      </c>
      <c r="G51" s="107">
        <f t="shared" si="11"/>
        <v>132.31256501883615</v>
      </c>
      <c r="H51" s="107">
        <f t="shared" si="12"/>
        <v>160.72884738027119</v>
      </c>
      <c r="I51" s="102">
        <f t="shared" si="13"/>
        <v>1.1071999284279019</v>
      </c>
      <c r="M51" s="80"/>
      <c r="N51" s="80"/>
    </row>
    <row r="52" spans="1:14" s="1" customFormat="1" ht="22.5" customHeight="1">
      <c r="A52" s="129" t="s">
        <v>36</v>
      </c>
      <c r="B52" s="103" t="s">
        <v>8</v>
      </c>
      <c r="C52" s="89">
        <v>5.1999999999999998E-3</v>
      </c>
      <c r="D52" s="144">
        <v>2.4166E-2</v>
      </c>
      <c r="E52" s="89">
        <v>9.1013000000000011E-2</v>
      </c>
      <c r="F52" s="89">
        <v>0.10369299999999999</v>
      </c>
      <c r="G52" s="107">
        <f t="shared" si="11"/>
        <v>1650.2500000000005</v>
      </c>
      <c r="H52" s="107">
        <f t="shared" si="12"/>
        <v>329.08631962261023</v>
      </c>
      <c r="I52" s="102">
        <f t="shared" si="13"/>
        <v>5.2013661236611857E-4</v>
      </c>
      <c r="M52" s="80"/>
      <c r="N52" s="80"/>
    </row>
    <row r="53" spans="1:14" s="1" customFormat="1" ht="22.5" customHeight="1">
      <c r="A53" s="129" t="s">
        <v>37</v>
      </c>
      <c r="B53" s="103" t="s">
        <v>8</v>
      </c>
      <c r="C53" s="89">
        <v>11.297197814199997</v>
      </c>
      <c r="D53" s="144">
        <v>280.27125100000001</v>
      </c>
      <c r="E53" s="89">
        <v>17.003207512600003</v>
      </c>
      <c r="F53" s="89">
        <v>290.92667</v>
      </c>
      <c r="G53" s="107">
        <f t="shared" si="11"/>
        <v>50.508186120524911</v>
      </c>
      <c r="H53" s="107">
        <f t="shared" si="12"/>
        <v>3.8018237553733236</v>
      </c>
      <c r="I53" s="102">
        <f t="shared" si="13"/>
        <v>1.4593233157566639</v>
      </c>
      <c r="M53" s="80"/>
      <c r="N53" s="80"/>
    </row>
    <row r="54" spans="1:14" s="1" customFormat="1">
      <c r="A54" s="129"/>
      <c r="B54" s="103"/>
      <c r="C54" s="132"/>
      <c r="D54" s="60"/>
      <c r="E54" s="132"/>
      <c r="F54" s="72"/>
      <c r="G54" s="70"/>
      <c r="H54" s="70"/>
      <c r="I54" s="102"/>
      <c r="M54" s="80"/>
      <c r="N54" s="80"/>
    </row>
    <row r="55" spans="1:14" s="1" customFormat="1">
      <c r="A55" s="133" t="s">
        <v>13</v>
      </c>
      <c r="B55" s="145" t="s">
        <v>8</v>
      </c>
      <c r="C55" s="61">
        <f t="shared" ref="C55:D55" si="14">SUM(C47:C53)</f>
        <v>223.85628032889997</v>
      </c>
      <c r="D55" s="61">
        <f t="shared" si="14"/>
        <v>2602.0974139999998</v>
      </c>
      <c r="E55" s="61">
        <f>SUM(E47:E53)</f>
        <v>236.73137011859998</v>
      </c>
      <c r="F55" s="61">
        <f>SUM(F47:F53)</f>
        <v>4676.3650669999997</v>
      </c>
      <c r="G55" s="109">
        <f>(E55-C55)/C55*100</f>
        <v>5.7514981356713948</v>
      </c>
      <c r="H55" s="109">
        <f>(F55-D55)/D55*100</f>
        <v>79.715219032149577</v>
      </c>
      <c r="I55" s="135">
        <f>F55/$F$70*100</f>
        <v>23.457212002127793</v>
      </c>
    </row>
    <row r="56" spans="1:14" s="1" customFormat="1">
      <c r="A56" s="146"/>
      <c r="B56" s="147"/>
      <c r="C56" s="148"/>
      <c r="D56" s="64"/>
      <c r="E56" s="148"/>
      <c r="F56" s="127"/>
      <c r="G56" s="98"/>
      <c r="H56" s="98"/>
      <c r="I56" s="128"/>
    </row>
    <row r="57" spans="1:14" s="1" customFormat="1" ht="19.5" customHeight="1">
      <c r="A57" s="149"/>
      <c r="B57" s="150"/>
      <c r="C57" s="151"/>
      <c r="D57" s="151"/>
      <c r="E57" s="65"/>
      <c r="F57" s="151"/>
      <c r="G57" s="70"/>
      <c r="H57" s="70"/>
      <c r="I57" s="102"/>
    </row>
    <row r="58" spans="1:14" s="1" customFormat="1" ht="22.5" customHeight="1">
      <c r="A58" s="129" t="s">
        <v>53</v>
      </c>
      <c r="B58" s="139" t="s">
        <v>8</v>
      </c>
      <c r="C58" s="89">
        <v>2.8464080000000003</v>
      </c>
      <c r="D58" s="89">
        <v>10.268029</v>
      </c>
      <c r="E58" s="132">
        <v>1.4921062850000002</v>
      </c>
      <c r="F58" s="89">
        <v>5.1979559999999996</v>
      </c>
      <c r="G58" s="107">
        <f t="shared" ref="G58:G59" si="15">(E58-C58)/C58*100</f>
        <v>-47.579325065134718</v>
      </c>
      <c r="H58" s="107">
        <f t="shared" ref="H58:H59" si="16">(F58-D58)/D58*100</f>
        <v>-49.377275814082729</v>
      </c>
      <c r="I58" s="102">
        <f t="shared" ref="I58:I59" si="17">F58/$F$70*100</f>
        <v>2.6073575121446389E-2</v>
      </c>
      <c r="M58" s="80"/>
      <c r="N58" s="80"/>
    </row>
    <row r="59" spans="1:14" s="1" customFormat="1">
      <c r="A59" s="129" t="s">
        <v>38</v>
      </c>
      <c r="B59" s="139" t="s">
        <v>8</v>
      </c>
      <c r="C59" s="89">
        <v>2.8812631132000002</v>
      </c>
      <c r="D59" s="89">
        <v>200.32853299999999</v>
      </c>
      <c r="E59" s="132">
        <v>2.8231292362000007</v>
      </c>
      <c r="F59" s="132">
        <v>212.759298</v>
      </c>
      <c r="G59" s="107">
        <f t="shared" si="15"/>
        <v>-2.0176524918418375</v>
      </c>
      <c r="H59" s="107">
        <f t="shared" si="16"/>
        <v>6.2051894524680655</v>
      </c>
      <c r="I59" s="102">
        <f t="shared" si="17"/>
        <v>1.0672263365040411</v>
      </c>
      <c r="M59" s="80"/>
      <c r="N59" s="80"/>
    </row>
    <row r="60" spans="1:14" s="1" customFormat="1">
      <c r="A60" s="129"/>
      <c r="B60" s="139"/>
      <c r="C60" s="132"/>
      <c r="D60" s="152"/>
      <c r="E60" s="141"/>
      <c r="F60" s="132"/>
      <c r="G60" s="70"/>
      <c r="H60" s="70"/>
      <c r="I60" s="102"/>
      <c r="M60" s="80"/>
      <c r="N60" s="80"/>
    </row>
    <row r="61" spans="1:14" s="1" customFormat="1">
      <c r="A61" s="133" t="s">
        <v>13</v>
      </c>
      <c r="B61" s="153" t="s">
        <v>8</v>
      </c>
      <c r="C61" s="61">
        <f t="shared" ref="C61:D61" si="18">SUM(C58:C59)</f>
        <v>5.7276711132000004</v>
      </c>
      <c r="D61" s="61">
        <f t="shared" si="18"/>
        <v>210.59656200000001</v>
      </c>
      <c r="E61" s="61">
        <f>SUM(E58:E59)</f>
        <v>4.3152355212000009</v>
      </c>
      <c r="F61" s="61">
        <f>SUM(F58:F59)</f>
        <v>217.95725400000001</v>
      </c>
      <c r="G61" s="109">
        <f>(E61-C61)/C61*100</f>
        <v>-24.659858502435625</v>
      </c>
      <c r="H61" s="109">
        <f>(F61-D61)/D61*100</f>
        <v>3.495162470885921</v>
      </c>
      <c r="I61" s="135">
        <f>F61/$F$70*100</f>
        <v>1.0932999116254873</v>
      </c>
    </row>
    <row r="62" spans="1:14" s="1" customFormat="1">
      <c r="A62" s="154"/>
      <c r="B62" s="155"/>
      <c r="C62" s="156"/>
      <c r="D62" s="156"/>
      <c r="E62" s="66"/>
      <c r="F62" s="73"/>
      <c r="G62" s="98"/>
      <c r="H62" s="98"/>
      <c r="I62" s="128"/>
    </row>
    <row r="63" spans="1:14" s="1" customFormat="1">
      <c r="A63" s="146"/>
      <c r="B63" s="147"/>
      <c r="C63" s="151"/>
      <c r="D63" s="151"/>
      <c r="E63" s="106"/>
      <c r="F63" s="76"/>
      <c r="G63" s="70"/>
      <c r="H63" s="70"/>
      <c r="I63" s="102"/>
    </row>
    <row r="64" spans="1:14" s="1" customFormat="1">
      <c r="A64" s="157" t="s">
        <v>39</v>
      </c>
      <c r="B64" s="15" t="s">
        <v>8</v>
      </c>
      <c r="C64" s="89">
        <v>0.55094401999999998</v>
      </c>
      <c r="D64" s="89">
        <v>9.718826</v>
      </c>
      <c r="E64" s="107">
        <v>0.57545069999999998</v>
      </c>
      <c r="F64" s="70">
        <v>13.146459</v>
      </c>
      <c r="G64" s="107">
        <f t="shared" ref="G64:G66" si="19">(E64-C64)/C64*100</f>
        <v>4.4481252378417695</v>
      </c>
      <c r="H64" s="107">
        <f>(F64-D64)/D64*100</f>
        <v>35.267973724398402</v>
      </c>
      <c r="I64" s="102">
        <f t="shared" ref="I64:I66" si="20">F64/$F$70*100</f>
        <v>6.5944226214595711E-2</v>
      </c>
      <c r="M64" s="80"/>
      <c r="N64" s="80"/>
    </row>
    <row r="65" spans="1:14" s="1" customFormat="1">
      <c r="A65" s="157" t="s">
        <v>40</v>
      </c>
      <c r="B65" s="15" t="s">
        <v>8</v>
      </c>
      <c r="C65" s="89">
        <v>0.39142963999999997</v>
      </c>
      <c r="D65" s="89">
        <v>10.532717</v>
      </c>
      <c r="E65" s="107">
        <v>0.37918628999999998</v>
      </c>
      <c r="F65" s="70">
        <v>11.519166</v>
      </c>
      <c r="G65" s="107">
        <f t="shared" si="19"/>
        <v>-3.1278545998713811</v>
      </c>
      <c r="H65" s="107">
        <f t="shared" ref="H64:H66" si="21">(F65-D65)/D65*100</f>
        <v>9.3655701563044023</v>
      </c>
      <c r="I65" s="102">
        <f t="shared" si="20"/>
        <v>5.7781527977037728E-2</v>
      </c>
      <c r="M65" s="80"/>
      <c r="N65" s="80"/>
    </row>
    <row r="66" spans="1:14" s="1" customFormat="1">
      <c r="A66" s="157" t="s">
        <v>41</v>
      </c>
      <c r="B66" s="15" t="s">
        <v>8</v>
      </c>
      <c r="C66" s="89">
        <v>0.17496737999999998</v>
      </c>
      <c r="D66" s="89">
        <v>1.3149489999999999</v>
      </c>
      <c r="E66" s="107">
        <v>0.16611107</v>
      </c>
      <c r="F66" s="70">
        <v>1.6414120000000001</v>
      </c>
      <c r="G66" s="107">
        <f t="shared" si="19"/>
        <v>-5.0616920708305626</v>
      </c>
      <c r="H66" s="107">
        <f t="shared" si="21"/>
        <v>24.827046524237836</v>
      </c>
      <c r="I66" s="102">
        <f t="shared" si="20"/>
        <v>8.2335208468951194E-3</v>
      </c>
      <c r="M66" s="80"/>
      <c r="N66" s="80"/>
    </row>
    <row r="67" spans="1:14" s="1" customFormat="1">
      <c r="A67" s="129"/>
      <c r="B67" s="103"/>
      <c r="C67" s="132"/>
      <c r="D67" s="132"/>
      <c r="E67" s="108"/>
      <c r="F67" s="74"/>
      <c r="G67" s="70"/>
      <c r="H67" s="70"/>
      <c r="I67" s="102"/>
      <c r="M67" s="80"/>
      <c r="N67" s="80"/>
    </row>
    <row r="68" spans="1:14" s="1" customFormat="1">
      <c r="A68" s="133" t="s">
        <v>13</v>
      </c>
      <c r="B68" s="145" t="s">
        <v>8</v>
      </c>
      <c r="C68" s="61">
        <f>SUM(C64:C66)</f>
        <v>1.1173410399999999</v>
      </c>
      <c r="D68" s="61">
        <f t="shared" ref="C68:D68" si="22">SUM(D64:D66)</f>
        <v>21.566491999999997</v>
      </c>
      <c r="E68" s="61">
        <f>SUM(E64:E66)</f>
        <v>1.1207480599999999</v>
      </c>
      <c r="F68" s="61">
        <f>SUM(F64:F66)</f>
        <v>26.307036999999998</v>
      </c>
      <c r="G68" s="109">
        <f>(E68-C68)/C68*100</f>
        <v>0.30492212118155426</v>
      </c>
      <c r="H68" s="109">
        <f>((F68-D68)/D68)*100</f>
        <v>21.981066740015027</v>
      </c>
      <c r="I68" s="135">
        <f>F68/$F$70*100</f>
        <v>0.13195927503852856</v>
      </c>
    </row>
    <row r="69" spans="1:14" s="1" customFormat="1">
      <c r="A69" s="129"/>
      <c r="B69" s="103"/>
      <c r="C69" s="136"/>
      <c r="D69" s="141"/>
      <c r="E69" s="158"/>
      <c r="F69" s="74"/>
      <c r="G69" s="98"/>
      <c r="H69" s="98"/>
      <c r="I69" s="128"/>
    </row>
    <row r="70" spans="1:14" s="1" customFormat="1" ht="47.25" customHeight="1">
      <c r="A70" s="159" t="s">
        <v>59</v>
      </c>
      <c r="B70" s="160"/>
      <c r="C70" s="161">
        <f t="shared" ref="C70:E70" si="23">C17+C29+C44+C55+C61+C68</f>
        <v>2809.9496627695062</v>
      </c>
      <c r="D70" s="161">
        <f t="shared" si="23"/>
        <v>16936.337372999998</v>
      </c>
      <c r="E70" s="161">
        <f t="shared" si="23"/>
        <v>12556.425371001207</v>
      </c>
      <c r="F70" s="161">
        <f>F17+F29+F44+F55+F61+F68</f>
        <v>19935.724103</v>
      </c>
      <c r="G70" s="111">
        <f>(E70-C70)/C70*100</f>
        <v>346.85588277141972</v>
      </c>
      <c r="H70" s="112">
        <f>(F70-D70)/D70*100</f>
        <v>17.709771976918933</v>
      </c>
      <c r="I70" s="114">
        <f>F70/$F$70*100</f>
        <v>100</v>
      </c>
      <c r="J70" s="104"/>
    </row>
    <row r="71" spans="1:14" s="1" customFormat="1">
      <c r="A71" s="146"/>
      <c r="B71" s="17"/>
      <c r="C71" s="47"/>
      <c r="D71" s="50"/>
      <c r="E71" s="16"/>
      <c r="F71" s="86"/>
      <c r="G71" s="70"/>
      <c r="H71" s="70"/>
      <c r="I71" s="96"/>
    </row>
    <row r="72" spans="1:14" s="1" customFormat="1">
      <c r="A72" s="129" t="s">
        <v>42</v>
      </c>
      <c r="B72" s="11" t="s">
        <v>8</v>
      </c>
      <c r="C72" s="62">
        <v>6191.2865461700003</v>
      </c>
      <c r="D72" s="89">
        <v>17403.850936999999</v>
      </c>
      <c r="E72" s="62">
        <v>6729.1807629186769</v>
      </c>
      <c r="F72" s="89">
        <v>20168.470775999998</v>
      </c>
      <c r="G72" s="107">
        <f t="shared" ref="G72:G75" si="24">(E72-C72)/C72*100</f>
        <v>8.6879231438807185</v>
      </c>
      <c r="H72" s="107">
        <f t="shared" ref="H72:H75" si="25">(F72-D72)/D72*100</f>
        <v>15.885104101429132</v>
      </c>
      <c r="I72" s="97"/>
    </row>
    <row r="73" spans="1:14" s="1" customFormat="1">
      <c r="A73" s="129" t="s">
        <v>43</v>
      </c>
      <c r="B73" s="11" t="s">
        <v>8</v>
      </c>
      <c r="C73" s="62">
        <v>40.769216</v>
      </c>
      <c r="D73" s="89">
        <v>128.314762</v>
      </c>
      <c r="E73" s="62">
        <v>105.343058</v>
      </c>
      <c r="F73" s="89">
        <v>268.92517199999998</v>
      </c>
      <c r="G73" s="107">
        <f t="shared" si="24"/>
        <v>158.38872643516126</v>
      </c>
      <c r="H73" s="107">
        <f t="shared" si="25"/>
        <v>109.58241110247313</v>
      </c>
      <c r="I73" s="97"/>
    </row>
    <row r="74" spans="1:14" s="1" customFormat="1">
      <c r="A74" s="129" t="s">
        <v>44</v>
      </c>
      <c r="B74" s="11" t="s">
        <v>8</v>
      </c>
      <c r="C74" s="62">
        <v>12453.856263286736</v>
      </c>
      <c r="D74" s="89">
        <v>42325.210436000001</v>
      </c>
      <c r="E74" s="62">
        <v>13370.48300265153</v>
      </c>
      <c r="F74" s="89">
        <v>46055.985080999999</v>
      </c>
      <c r="G74" s="107">
        <f t="shared" si="24"/>
        <v>7.3601840264284872</v>
      </c>
      <c r="H74" s="107">
        <f t="shared" si="25"/>
        <v>8.8145448222668765</v>
      </c>
      <c r="I74" s="97"/>
    </row>
    <row r="75" spans="1:14" s="1" customFormat="1">
      <c r="A75" s="129" t="s">
        <v>45</v>
      </c>
      <c r="B75" s="11" t="s">
        <v>8</v>
      </c>
      <c r="C75" s="62">
        <v>653.02761199999998</v>
      </c>
      <c r="D75" s="89">
        <v>2316.7105849999998</v>
      </c>
      <c r="E75" s="62">
        <v>988.19036489199993</v>
      </c>
      <c r="F75" s="89">
        <v>3376.7164889999999</v>
      </c>
      <c r="G75" s="107">
        <f t="shared" si="24"/>
        <v>51.324438160510731</v>
      </c>
      <c r="H75" s="107">
        <f t="shared" si="25"/>
        <v>45.754783133604072</v>
      </c>
      <c r="I75" s="16"/>
    </row>
    <row r="76" spans="1:14" s="1" customFormat="1" ht="21" customHeight="1">
      <c r="A76" s="10"/>
      <c r="B76" s="17"/>
      <c r="C76" s="67"/>
      <c r="D76" s="50"/>
      <c r="E76" s="37"/>
      <c r="F76" s="76"/>
      <c r="G76" s="70"/>
      <c r="H76" s="70"/>
      <c r="I76" s="16"/>
    </row>
    <row r="77" spans="1:14" s="1" customFormat="1">
      <c r="A77" s="162" t="s">
        <v>13</v>
      </c>
      <c r="B77" s="43"/>
      <c r="C77" s="163">
        <f>SUM(C72:C76)</f>
        <v>19338.939637456737</v>
      </c>
      <c r="D77" s="163">
        <f>SUM(D72:D76)</f>
        <v>62174.086719999999</v>
      </c>
      <c r="E77" s="163">
        <f>SUM(E72:E76)</f>
        <v>21193.197188462207</v>
      </c>
      <c r="F77" s="163">
        <f>SUM(F72:F76)</f>
        <v>69870.097517999995</v>
      </c>
      <c r="G77" s="113">
        <f>(E77-C77)/C77*100</f>
        <v>9.5882069325768029</v>
      </c>
      <c r="H77" s="99">
        <f>(F77-D77)/D77*100</f>
        <v>12.378164608446694</v>
      </c>
      <c r="I77" s="164"/>
    </row>
    <row r="78" spans="1:14" s="1" customFormat="1">
      <c r="A78" s="149"/>
      <c r="B78" s="150"/>
      <c r="C78" s="165"/>
      <c r="D78" s="151"/>
      <c r="E78" s="165"/>
      <c r="F78" s="87"/>
      <c r="G78" s="70"/>
      <c r="H78" s="70"/>
      <c r="I78" s="97"/>
    </row>
    <row r="79" spans="1:14" s="1" customFormat="1">
      <c r="A79" s="166" t="s">
        <v>46</v>
      </c>
      <c r="B79" s="167"/>
      <c r="C79" s="168"/>
      <c r="D79" s="92">
        <v>113760.21550300001</v>
      </c>
      <c r="E79" s="92"/>
      <c r="F79" s="92">
        <v>132953.43713899999</v>
      </c>
      <c r="G79" s="110"/>
      <c r="H79" s="110">
        <f>(F79-D79)/D79*100</f>
        <v>16.871646692242614</v>
      </c>
      <c r="I79" s="44"/>
    </row>
    <row r="80" spans="1:14" s="1" customFormat="1">
      <c r="A80" s="154"/>
      <c r="B80" s="155"/>
      <c r="C80" s="66"/>
      <c r="D80" s="156"/>
      <c r="E80" s="66"/>
      <c r="F80" s="127"/>
      <c r="G80" s="98"/>
      <c r="H80" s="98"/>
      <c r="I80" s="169"/>
    </row>
    <row r="81" spans="1:10" s="1" customFormat="1">
      <c r="A81" s="14"/>
      <c r="B81" s="17"/>
      <c r="C81" s="67"/>
      <c r="D81" s="67"/>
      <c r="E81" s="67"/>
      <c r="F81" s="77"/>
      <c r="G81" s="70"/>
      <c r="H81" s="70"/>
      <c r="I81" s="97"/>
    </row>
    <row r="82" spans="1:10" s="1" customFormat="1">
      <c r="A82" s="166" t="s">
        <v>47</v>
      </c>
      <c r="B82" s="45"/>
      <c r="C82" s="68"/>
      <c r="D82" s="91">
        <v>382771.12248700002</v>
      </c>
      <c r="E82" s="68"/>
      <c r="F82" s="92">
        <v>435217.031021</v>
      </c>
      <c r="G82" s="110"/>
      <c r="H82" s="110">
        <f>(F82-D82)/D82*100</f>
        <v>13.701636683885734</v>
      </c>
      <c r="I82" s="44"/>
    </row>
    <row r="83" spans="1:10" s="1" customFormat="1">
      <c r="A83" s="170"/>
      <c r="B83" s="18"/>
      <c r="C83" s="171"/>
      <c r="D83" s="171"/>
      <c r="E83" s="171"/>
      <c r="F83" s="172"/>
      <c r="G83" s="71"/>
      <c r="H83" s="69"/>
      <c r="I83" s="173"/>
    </row>
    <row r="84" spans="1:10" s="1" customFormat="1" ht="78" customHeight="1">
      <c r="A84" s="174" t="s">
        <v>60</v>
      </c>
      <c r="B84" s="175"/>
      <c r="C84" s="176"/>
      <c r="D84" s="177">
        <f>D70/D82*100</f>
        <v>4.4246643432656558</v>
      </c>
      <c r="E84" s="176"/>
      <c r="F84" s="177">
        <f>F70/F82*100</f>
        <v>4.5806396997451291</v>
      </c>
      <c r="G84" s="178"/>
      <c r="H84" s="179"/>
      <c r="I84" s="180"/>
    </row>
    <row r="85" spans="1:10" s="2" customFormat="1">
      <c r="A85" s="19" t="s">
        <v>48</v>
      </c>
      <c r="B85" s="20"/>
      <c r="C85" s="57"/>
      <c r="D85" s="95"/>
      <c r="E85" s="93"/>
      <c r="F85" s="95"/>
      <c r="J85" s="1"/>
    </row>
    <row r="86" spans="1:10" s="2" customFormat="1" ht="24">
      <c r="A86" s="19" t="s">
        <v>54</v>
      </c>
      <c r="B86" s="20"/>
      <c r="C86" s="57"/>
      <c r="D86" s="57"/>
      <c r="E86" s="57"/>
      <c r="F86" s="57"/>
      <c r="G86" s="58"/>
      <c r="H86" s="58"/>
      <c r="I86" s="58"/>
      <c r="J86" s="1"/>
    </row>
    <row r="87" spans="1:10" s="2" customFormat="1" ht="24">
      <c r="A87" s="19" t="s">
        <v>55</v>
      </c>
      <c r="B87" s="20"/>
      <c r="C87" s="57"/>
      <c r="D87" s="57"/>
      <c r="E87" s="57"/>
      <c r="F87" s="21"/>
      <c r="H87" s="57"/>
      <c r="I87" s="57"/>
      <c r="J87" s="1"/>
    </row>
    <row r="88" spans="1:10" s="2" customFormat="1" ht="24">
      <c r="A88" s="19" t="s">
        <v>56</v>
      </c>
      <c r="B88" s="20"/>
      <c r="C88" s="57"/>
      <c r="D88" s="57"/>
      <c r="E88" s="57"/>
      <c r="F88" s="21"/>
      <c r="G88" s="22"/>
      <c r="H88" s="23"/>
      <c r="I88" s="23"/>
      <c r="J88" s="1"/>
    </row>
    <row r="89" spans="1:10" s="2" customFormat="1" ht="24">
      <c r="A89" s="19" t="s">
        <v>57</v>
      </c>
      <c r="B89" s="20"/>
      <c r="C89" s="57"/>
      <c r="D89" s="57"/>
      <c r="E89" s="57"/>
      <c r="F89" s="21"/>
      <c r="G89" s="22"/>
      <c r="H89" s="23"/>
      <c r="I89" s="23"/>
      <c r="J89" s="1"/>
    </row>
    <row r="90" spans="1:10" ht="24">
      <c r="A90" s="24" t="s">
        <v>58</v>
      </c>
      <c r="B90" s="25"/>
      <c r="C90" s="51"/>
      <c r="D90" s="52"/>
      <c r="F90" s="21"/>
      <c r="G90" s="26"/>
      <c r="H90" s="26"/>
      <c r="I90" s="21"/>
    </row>
    <row r="91" spans="1:10">
      <c r="A91" s="24" t="s">
        <v>49</v>
      </c>
      <c r="B91" s="2"/>
      <c r="C91" s="2"/>
      <c r="D91" s="2"/>
      <c r="E91" s="2"/>
      <c r="F91" s="2"/>
      <c r="G91" s="27"/>
      <c r="H91" s="27"/>
      <c r="I91" s="21"/>
    </row>
    <row r="92" spans="1:10">
      <c r="A92" s="24"/>
      <c r="B92" s="25"/>
      <c r="C92" s="51"/>
      <c r="D92" s="52"/>
      <c r="F92" s="21"/>
      <c r="G92" s="26"/>
      <c r="H92" s="26"/>
      <c r="I92" s="21"/>
    </row>
    <row r="93" spans="1:10">
      <c r="A93" s="28"/>
      <c r="B93" s="25"/>
      <c r="C93" s="51"/>
      <c r="D93" s="52"/>
      <c r="F93" s="53"/>
      <c r="G93" s="29"/>
      <c r="H93" s="30"/>
      <c r="I93" s="38"/>
    </row>
    <row r="94" spans="1:10">
      <c r="A94" s="28"/>
      <c r="B94" s="25"/>
      <c r="C94" s="51"/>
      <c r="D94" s="52"/>
      <c r="F94" s="54"/>
      <c r="G94" s="31"/>
      <c r="H94" s="32"/>
      <c r="I94" s="39"/>
    </row>
    <row r="95" spans="1:10">
      <c r="A95" s="33"/>
      <c r="B95" s="34"/>
      <c r="C95" s="55"/>
      <c r="D95" s="56"/>
      <c r="F95" s="35"/>
      <c r="G95" s="36"/>
      <c r="H95" s="35"/>
      <c r="I95" s="40"/>
    </row>
  </sheetData>
  <mergeCells count="14">
    <mergeCell ref="I5:I9"/>
    <mergeCell ref="C5:D6"/>
    <mergeCell ref="E5:F6"/>
    <mergeCell ref="G5:H6"/>
    <mergeCell ref="A2:I2"/>
    <mergeCell ref="A3:I3"/>
    <mergeCell ref="A5:A9"/>
    <mergeCell ref="B5:B9"/>
    <mergeCell ref="C7:C9"/>
    <mergeCell ref="D7:D9"/>
    <mergeCell ref="E7:E9"/>
    <mergeCell ref="F7:F9"/>
    <mergeCell ref="G7:G9"/>
    <mergeCell ref="H7:H9"/>
  </mergeCells>
  <printOptions horizontalCentered="1" verticalCentered="1"/>
  <pageMargins left="0.118110236220472" right="0.118110236220472" top="0.23622047244094499" bottom="3.9370078740157501E-2" header="0.43307086614173201" footer="0.43307086614173201"/>
  <pageSetup paperSize="9" scale="34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Jan-April 2024</vt:lpstr>
      <vt:lpstr>'Jan-April 2024'!Print_Area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Faizah Hanim Binti Md Matar</dc:creator>
  <cp:lastModifiedBy>Azrin Ahmad</cp:lastModifiedBy>
  <cp:lastPrinted>2024-05-07T07:54:08Z</cp:lastPrinted>
  <dcterms:created xsi:type="dcterms:W3CDTF">2016-09-13T01:55:00Z</dcterms:created>
  <dcterms:modified xsi:type="dcterms:W3CDTF">2024-06-10T09:10:09Z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1033-11.2.0.10258</vt:lpwstr>
  </property>
  <property fmtid="{D5CDD505-2E9C-101B-9397-08002B2CF9AE}" pid="3" name="ICV">
    <vt:lpwstr>2B7BADC31E104BFC876ED564F9E1CD2F</vt:lpwstr>
  </property>
</Properties>
</file>