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MUSLIMAT\TRADE\2024\7-Julai\"/>
    </mc:Choice>
  </mc:AlternateContent>
  <bookViews>
    <workbookView xWindow="0" yWindow="0" windowWidth="28800" windowHeight="12000"/>
  </bookViews>
  <sheets>
    <sheet name="Jan-July 2024" sheetId="1" r:id="rId1"/>
  </sheets>
  <definedNames>
    <definedName name="_xlnm.Print_Area" localSheetId="0">'Jan-July 2024'!$A$2:$I$91</definedName>
  </definedNames>
  <calcPr calcId="162913"/>
</workbook>
</file>

<file path=xl/calcChain.xml><?xml version="1.0" encoding="utf-8"?>
<calcChain xmlns="http://schemas.openxmlformats.org/spreadsheetml/2006/main">
  <c r="H82" i="1" l="1"/>
  <c r="H79" i="1"/>
  <c r="H77" i="1"/>
  <c r="G77" i="1"/>
  <c r="G73" i="1"/>
  <c r="H73" i="1"/>
  <c r="G74" i="1"/>
  <c r="H74" i="1"/>
  <c r="G75" i="1"/>
  <c r="H75" i="1"/>
  <c r="H72" i="1"/>
  <c r="G72" i="1"/>
  <c r="F84" i="1"/>
  <c r="D84" i="1"/>
  <c r="F77" i="1"/>
  <c r="E77" i="1"/>
  <c r="D77" i="1"/>
  <c r="C77" i="1"/>
  <c r="F70" i="1"/>
  <c r="D70" i="1"/>
  <c r="G68" i="1"/>
  <c r="F68" i="1"/>
  <c r="E68" i="1"/>
  <c r="D68" i="1"/>
  <c r="C68" i="1"/>
  <c r="F61" i="1"/>
  <c r="E61" i="1"/>
  <c r="D61" i="1"/>
  <c r="C61" i="1"/>
  <c r="F55" i="1"/>
  <c r="E55" i="1"/>
  <c r="D55" i="1"/>
  <c r="C55" i="1"/>
  <c r="F44" i="1"/>
  <c r="E44" i="1"/>
  <c r="D44" i="1"/>
  <c r="C44" i="1"/>
  <c r="E29" i="1"/>
  <c r="C29" i="1"/>
  <c r="F29" i="1"/>
  <c r="D29" i="1"/>
  <c r="F17" i="1"/>
  <c r="E17" i="1"/>
  <c r="D17" i="1"/>
  <c r="C17" i="1"/>
  <c r="G20" i="1" l="1"/>
  <c r="H68" i="1" l="1"/>
  <c r="H61" i="1"/>
  <c r="G61" i="1"/>
  <c r="H44" i="1"/>
  <c r="G44" i="1"/>
  <c r="H29" i="1"/>
  <c r="G29" i="1"/>
  <c r="H59" i="1"/>
  <c r="G59" i="1"/>
  <c r="H58" i="1"/>
  <c r="G58" i="1"/>
  <c r="H42" i="1"/>
  <c r="H41" i="1"/>
  <c r="H40" i="1"/>
  <c r="H39" i="1"/>
  <c r="H38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37" i="1"/>
  <c r="G37" i="1"/>
  <c r="H36" i="1"/>
  <c r="G36" i="1"/>
  <c r="H35" i="1"/>
  <c r="G35" i="1"/>
  <c r="H34" i="1"/>
  <c r="G34" i="1"/>
  <c r="H33" i="1"/>
  <c r="G33" i="1"/>
  <c r="H32" i="1"/>
  <c r="G32" i="1"/>
  <c r="H27" i="1"/>
  <c r="H26" i="1"/>
  <c r="H25" i="1"/>
  <c r="H24" i="1"/>
  <c r="H23" i="1"/>
  <c r="H22" i="1"/>
  <c r="H21" i="1"/>
  <c r="G21" i="1"/>
  <c r="H20" i="1"/>
  <c r="H17" i="1" l="1"/>
  <c r="G17" i="1"/>
  <c r="H15" i="1"/>
  <c r="G15" i="1"/>
  <c r="H14" i="1"/>
  <c r="G14" i="1"/>
  <c r="H13" i="1"/>
  <c r="G13" i="1"/>
  <c r="H12" i="1"/>
  <c r="G12" i="1"/>
  <c r="H11" i="1"/>
  <c r="G11" i="1"/>
  <c r="G55" i="1"/>
  <c r="H55" i="1" l="1"/>
  <c r="I55" i="1" l="1"/>
  <c r="I47" i="1"/>
  <c r="I32" i="1"/>
  <c r="I38" i="1"/>
  <c r="I50" i="1"/>
  <c r="I64" i="1"/>
  <c r="I48" i="1"/>
  <c r="I44" i="1"/>
  <c r="I35" i="1"/>
  <c r="I12" i="1"/>
  <c r="I49" i="1"/>
  <c r="I39" i="1"/>
  <c r="I17" i="1"/>
  <c r="I26" i="1"/>
  <c r="I34" i="1"/>
  <c r="I20" i="1"/>
  <c r="I42" i="1"/>
  <c r="I21" i="1"/>
  <c r="I61" i="1"/>
  <c r="I33" i="1"/>
  <c r="I40" i="1"/>
  <c r="I24" i="1"/>
  <c r="I25" i="1"/>
  <c r="I36" i="1"/>
  <c r="I59" i="1"/>
  <c r="I14" i="1"/>
  <c r="I11" i="1"/>
  <c r="I52" i="1"/>
  <c r="I66" i="1"/>
  <c r="I15" i="1"/>
  <c r="I13" i="1"/>
  <c r="I68" i="1"/>
  <c r="I41" i="1"/>
  <c r="I53" i="1"/>
  <c r="I27" i="1"/>
  <c r="I58" i="1"/>
  <c r="I70" i="1"/>
  <c r="I65" i="1"/>
  <c r="I22" i="1"/>
  <c r="I51" i="1"/>
  <c r="I23" i="1"/>
  <c r="I37" i="1"/>
  <c r="I29" i="1"/>
  <c r="H70" i="1"/>
</calcChain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<sst xmlns="http://schemas.openxmlformats.org/spreadsheetml/2006/main" count="106" uniqueCount="64">
  <si>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</si>
  <si>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</si>
  <si>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</si>
  <si>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</si>
  <si>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</si>
  <si>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</si>
  <si>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</si>
  <si>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</si>
  <si>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</si>
  <si>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</si>
  <si>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</si>
  <si>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</si>
  <si>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</si>
  <si>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</si>
  <si>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</si>
  <si>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</si>
  <si>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</si>
  <si>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</si>
  <si>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</si>
  <si>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</si>
  <si>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</si>
  <si>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</si>
  <si>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</si>
  <si>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</si>
  <si>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</si>
  <si>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</si>
  <si>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</si>
  <si>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</si>
  <si>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</si>
  <si>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</si>
  <si>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</si>
  <si>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</si>
  <si>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</si>
  <si>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</si>
  <si>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</si>
  <si>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</si>
  <si>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</si>
  <si>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</si>
  <si>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</si>
  <si>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</si>
  <si>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</si>
  <si>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</si>
  <si>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</si>
  <si>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</si>
  <si>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</si>
  <si>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</si>
  <si>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</si>
  <si>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</si>
  <si>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</si>
  <si>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</si>
  <si>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</si>
  <si>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</si>
  <si>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</si>
  <si>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</si>
  <si>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</si>
  <si>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</si>
  <si>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</si>
  <si>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</si>
  <si>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</si>
  <si>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</si>
  <si>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 Commodity-based Products to Total Import of Merchandise (%)</t>
  </si>
  <si>
    <t>JANUARY - JULY 2023 &amp; 2024</t>
  </si>
  <si>
    <t>January-July 2023</t>
  </si>
  <si>
    <r>
      <t>January-July 2024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</si>
</sst>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  <numFmt numFmtId="169" formatCode="#,##0.00\ ;&quot; (&quot;#,##0.00\);&quot; -&quot;#.0\ ;@\ "/>
  </numFmts>
  <fonts count="26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theme="5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left" vertical="center" indent="2"/>
    </xf>
    <xf numFmtId="0" fontId="1" fillId="0" borderId="13" xfId="0" applyFont="1" applyBorder="1" applyAlignment="1">
      <alignment horizontal="center"/>
    </xf>
    <xf numFmtId="0" fontId="8" fillId="0" borderId="3" xfId="0" applyFont="1" applyBorder="1"/>
    <xf numFmtId="0" fontId="1" fillId="0" borderId="9" xfId="0" applyFont="1" applyBorder="1" applyAlignment="1">
      <alignment horizontal="center"/>
    </xf>
    <xf numFmtId="165" fontId="8" fillId="0" borderId="3" xfId="1" applyFont="1" applyFill="1" applyBorder="1" applyAlignment="1" applyProtection="1">
      <alignment horizontal="right"/>
    </xf>
    <xf numFmtId="165" fontId="8" fillId="0" borderId="11" xfId="1" applyFont="1" applyFill="1" applyBorder="1" applyAlignment="1" applyProtection="1">
      <alignment horizontal="center"/>
    </xf>
    <xf numFmtId="165" fontId="8" fillId="0" borderId="12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0" fontId="8" fillId="5" borderId="3" xfId="0" applyFont="1" applyFill="1" applyBorder="1"/>
    <xf numFmtId="0" fontId="8" fillId="5" borderId="11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165" fontId="8" fillId="6" borderId="3" xfId="1" applyFont="1" applyFill="1" applyBorder="1" applyAlignment="1" applyProtection="1">
      <alignment horizontal="right"/>
    </xf>
    <xf numFmtId="165" fontId="8" fillId="6" borderId="11" xfId="1" applyFont="1" applyFill="1" applyBorder="1" applyAlignment="1" applyProtection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5" borderId="7" xfId="1" applyFont="1" applyFill="1" applyBorder="1" applyAlignment="1" applyProtection="1">
      <alignment horizontal="right" vertical="center"/>
    </xf>
    <xf numFmtId="43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43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11" xfId="1" applyFont="1" applyFill="1" applyBorder="1" applyAlignment="1" applyProtection="1">
      <alignment horizontal="right" vertical="center"/>
    </xf>
    <xf numFmtId="165" fontId="8" fillId="5" borderId="3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8" fillId="0" borderId="11" xfId="1" applyFont="1" applyFill="1" applyBorder="1" applyAlignment="1" applyProtection="1">
      <alignment horizontal="right" vertical="center"/>
    </xf>
    <xf numFmtId="165" fontId="8" fillId="0" borderId="13" xfId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0" borderId="7" xfId="1" applyFont="1" applyFill="1" applyBorder="1" applyAlignment="1" applyProtection="1">
      <alignment horizontal="right" vertical="center"/>
    </xf>
    <xf numFmtId="165" fontId="8" fillId="6" borderId="7" xfId="1" applyFont="1" applyFill="1" applyBorder="1" applyAlignment="1" applyProtection="1">
      <alignment horizontal="right" vertical="center"/>
    </xf>
    <xf numFmtId="2" fontId="8" fillId="0" borderId="6" xfId="1" applyNumberFormat="1" applyFont="1" applyFill="1" applyBorder="1" applyAlignment="1" applyProtection="1">
      <alignment horizontal="center"/>
    </xf>
    <xf numFmtId="2" fontId="1" fillId="0" borderId="8" xfId="1" applyNumberFormat="1" applyFont="1" applyFill="1" applyBorder="1" applyAlignment="1" applyProtection="1">
      <alignment horizontal="right" vertical="center" indent="2"/>
    </xf>
    <xf numFmtId="167" fontId="8" fillId="0" borderId="6" xfId="1" applyNumberFormat="1" applyFont="1" applyFill="1" applyBorder="1" applyAlignment="1" applyProtection="1"/>
    <xf numFmtId="165" fontId="1" fillId="0" borderId="15" xfId="1" applyFont="1" applyFill="1" applyBorder="1" applyAlignment="1" applyProtection="1">
      <alignment horizontal="right" vertical="center"/>
    </xf>
    <xf numFmtId="165" fontId="1" fillId="0" borderId="8" xfId="1" applyFont="1" applyFill="1" applyBorder="1" applyAlignment="1" applyProtection="1">
      <alignment horizontal="right" vertical="center"/>
    </xf>
    <xf numFmtId="165" fontId="1" fillId="0" borderId="2" xfId="1" applyFont="1" applyFill="1" applyBorder="1" applyAlignment="1" applyProtection="1">
      <alignment horizontal="right" vertical="center"/>
    </xf>
    <xf numFmtId="165" fontId="8" fillId="0" borderId="15" xfId="1" applyFont="1" applyFill="1" applyBorder="1" applyAlignment="1" applyProtection="1">
      <alignment horizontal="right" vertical="center"/>
    </xf>
    <xf numFmtId="43" fontId="23" fillId="0" borderId="0" xfId="0" applyNumberFormat="1" applyFont="1"/>
    <xf numFmtId="43" fontId="23" fillId="0" borderId="0" xfId="0" applyNumberFormat="1" applyFont="1" applyAlignment="1">
      <alignment vertical="center"/>
    </xf>
    <xf numFmtId="164" fontId="1" fillId="0" borderId="0" xfId="0" applyNumberFormat="1" applyFont="1"/>
    <xf numFmtId="43" fontId="21" fillId="0" borderId="0" xfId="1" applyNumberFormat="1" applyFont="1" applyFill="1"/>
    <xf numFmtId="43" fontId="21" fillId="0" borderId="0" xfId="1" applyNumberFormat="1" applyFont="1" applyFill="1" applyAlignment="1">
      <alignment horizontal="center"/>
    </xf>
    <xf numFmtId="43" fontId="21" fillId="0" borderId="0" xfId="1" applyNumberFormat="1" applyFont="1" applyFill="1" applyAlignment="1">
      <alignment horizontal="center" vertical="center"/>
    </xf>
    <xf numFmtId="43" fontId="21" fillId="0" borderId="0" xfId="1" applyNumberFormat="1" applyFont="1" applyFill="1" applyAlignment="1">
      <alignment vertical="center"/>
    </xf>
    <xf numFmtId="43" fontId="22" fillId="7" borderId="0" xfId="1" applyNumberFormat="1" applyFont="1" applyFill="1" applyAlignment="1">
      <alignment vertical="center"/>
    </xf>
    <xf numFmtId="165" fontId="1" fillId="0" borderId="9" xfId="1" applyFont="1" applyBorder="1" applyAlignment="1">
      <alignment horizontal="right" vertical="center"/>
    </xf>
    <xf numFmtId="165" fontId="1" fillId="0" borderId="3" xfId="1" applyFont="1" applyBorder="1" applyAlignment="1">
      <alignment horizontal="right" vertical="center"/>
    </xf>
    <xf numFmtId="165" fontId="8" fillId="6" borderId="15" xfId="1" applyFont="1" applyFill="1" applyBorder="1" applyAlignment="1" applyProtection="1">
      <alignment horizontal="right" vertical="center"/>
    </xf>
    <xf numFmtId="165" fontId="15" fillId="0" borderId="0" xfId="1" applyAlignment="1">
      <alignment horizontal="right"/>
    </xf>
    <xf numFmtId="165" fontId="4" fillId="0" borderId="0" xfId="1" applyNumberFormat="1" applyFont="1"/>
    <xf numFmtId="10" fontId="15" fillId="0" borderId="0" xfId="2" applyNumberFormat="1" applyAlignment="1">
      <alignment horizontal="right"/>
    </xf>
    <xf numFmtId="165" fontId="8" fillId="0" borderId="18" xfId="1" applyFont="1" applyFill="1" applyBorder="1" applyAlignment="1" applyProtection="1">
      <alignment horizontal="right" vertical="center"/>
    </xf>
    <xf numFmtId="165" fontId="8" fillId="0" borderId="18" xfId="1" applyFont="1" applyFill="1" applyBorder="1" applyAlignment="1" applyProtection="1">
      <alignment horizontal="right"/>
    </xf>
    <xf numFmtId="2" fontId="1" fillId="0" borderId="20" xfId="1" applyNumberFormat="1" applyFont="1" applyFill="1" applyBorder="1" applyAlignment="1" applyProtection="1">
      <alignment horizontal="right" vertical="center" indent="2"/>
    </xf>
    <xf numFmtId="165" fontId="1" fillId="0" borderId="3" xfId="1" applyFont="1" applyFill="1" applyBorder="1" applyAlignment="1" applyProtection="1">
      <alignment horizontal="center" vertical="center"/>
    </xf>
    <xf numFmtId="165" fontId="8" fillId="5" borderId="3" xfId="1" applyFont="1" applyFill="1" applyBorder="1" applyAlignment="1" applyProtection="1">
      <alignment horizontal="center" vertical="center"/>
    </xf>
    <xf numFmtId="165" fontId="1" fillId="0" borderId="18" xfId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/>
    </xf>
    <xf numFmtId="10" fontId="1" fillId="0" borderId="0" xfId="2" applyNumberFormat="1" applyFont="1"/>
    <xf numFmtId="165" fontId="1" fillId="0" borderId="21" xfId="1" applyFont="1" applyBorder="1" applyAlignment="1">
      <alignment horizontal="right" vertical="center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6" borderId="21" xfId="1" applyNumberFormat="1" applyFont="1" applyFill="1" applyBorder="1" applyAlignment="1" applyProtection="1">
      <alignment horizontal="right" vertical="center" indent="2"/>
    </xf>
    <xf numFmtId="0" fontId="1" fillId="0" borderId="28" xfId="0" applyFont="1" applyBorder="1"/>
    <xf numFmtId="0" fontId="1" fillId="0" borderId="29" xfId="0" applyFont="1" applyBorder="1" applyAlignment="1">
      <alignment horizontal="center"/>
    </xf>
    <xf numFmtId="165" fontId="1" fillId="0" borderId="23" xfId="1" applyFont="1" applyFill="1" applyBorder="1" applyAlignment="1" applyProtection="1">
      <alignment horizontal="right"/>
    </xf>
    <xf numFmtId="165" fontId="1" fillId="0" borderId="30" xfId="1" applyFont="1" applyFill="1" applyBorder="1" applyAlignment="1" applyProtection="1">
      <alignment horizontal="right"/>
    </xf>
    <xf numFmtId="165" fontId="8" fillId="0" borderId="31" xfId="1" applyFont="1" applyFill="1" applyBorder="1" applyAlignment="1" applyProtection="1">
      <alignment horizontal="center"/>
    </xf>
    <xf numFmtId="165" fontId="1" fillId="0" borderId="22" xfId="1" applyFont="1" applyFill="1" applyBorder="1" applyAlignment="1" applyProtection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24" xfId="0" applyFont="1" applyBorder="1"/>
    <xf numFmtId="0" fontId="1" fillId="0" borderId="19" xfId="0" applyFont="1" applyBorder="1" applyAlignment="1">
      <alignment horizontal="center"/>
    </xf>
    <xf numFmtId="43" fontId="19" fillId="0" borderId="32" xfId="0" applyNumberFormat="1" applyFont="1" applyBorder="1" applyAlignment="1">
      <alignment vertical="center"/>
    </xf>
    <xf numFmtId="168" fontId="1" fillId="0" borderId="26" xfId="1" applyNumberFormat="1" applyFont="1" applyFill="1" applyBorder="1" applyAlignment="1" applyProtection="1">
      <alignment horizontal="right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18" xfId="0" applyFont="1" applyBorder="1"/>
    <xf numFmtId="165" fontId="1" fillId="0" borderId="22" xfId="1" applyFont="1" applyFill="1" applyBorder="1" applyAlignment="1" applyProtection="1">
      <alignment horizontal="right" vertical="center"/>
    </xf>
    <xf numFmtId="43" fontId="1" fillId="0" borderId="18" xfId="1" applyNumberFormat="1" applyFont="1" applyFill="1" applyBorder="1" applyAlignment="1" applyProtection="1">
      <alignment horizontal="right" vertical="center"/>
    </xf>
    <xf numFmtId="165" fontId="1" fillId="0" borderId="18" xfId="1" applyFont="1" applyFill="1" applyBorder="1" applyAlignment="1" applyProtection="1">
      <alignment horizontal="right" vertical="center"/>
    </xf>
    <xf numFmtId="0" fontId="8" fillId="5" borderId="18" xfId="0" applyFont="1" applyFill="1" applyBorder="1"/>
    <xf numFmtId="165" fontId="1" fillId="0" borderId="27" xfId="1" applyFont="1" applyFill="1" applyBorder="1" applyAlignment="1" applyProtection="1">
      <alignment horizontal="right" vertical="center"/>
    </xf>
    <xf numFmtId="165" fontId="1" fillId="0" borderId="23" xfId="1" applyFont="1" applyFill="1" applyBorder="1" applyAlignment="1" applyProtection="1">
      <alignment horizontal="right" vertical="center"/>
    </xf>
    <xf numFmtId="165" fontId="1" fillId="0" borderId="30" xfId="1" applyFont="1" applyFill="1" applyBorder="1" applyAlignment="1" applyProtection="1">
      <alignment horizontal="right" vertical="center"/>
    </xf>
    <xf numFmtId="0" fontId="1" fillId="0" borderId="18" xfId="0" applyFont="1" applyBorder="1" applyAlignment="1">
      <alignment horizontal="center"/>
    </xf>
    <xf numFmtId="0" fontId="1" fillId="0" borderId="18" xfId="0" applyFont="1" applyBorder="1" applyAlignment="1">
      <alignment vertical="center"/>
    </xf>
    <xf numFmtId="165" fontId="1" fillId="0" borderId="0" xfId="1" applyFont="1" applyFill="1" applyBorder="1" applyAlignment="1" applyProtection="1">
      <alignment horizontal="right" vertical="center"/>
    </xf>
    <xf numFmtId="0" fontId="1" fillId="0" borderId="22" xfId="0" applyFont="1" applyBorder="1"/>
    <xf numFmtId="165" fontId="1" fillId="0" borderId="0" xfId="1" applyFont="1" applyBorder="1" applyAlignment="1">
      <alignment horizontal="right" vertical="center"/>
    </xf>
    <xf numFmtId="0" fontId="8" fillId="5" borderId="0" xfId="0" applyFont="1" applyFill="1" applyBorder="1" applyAlignment="1">
      <alignment horizontal="center"/>
    </xf>
    <xf numFmtId="0" fontId="8" fillId="0" borderId="18" xfId="0" applyFont="1" applyBorder="1"/>
    <xf numFmtId="0" fontId="8" fillId="0" borderId="0" xfId="0" applyFont="1" applyBorder="1" applyAlignment="1">
      <alignment horizontal="center"/>
    </xf>
    <xf numFmtId="165" fontId="8" fillId="0" borderId="27" xfId="1" applyFont="1" applyFill="1" applyBorder="1" applyAlignment="1" applyProtection="1">
      <alignment horizontal="right" vertical="center"/>
    </xf>
    <xf numFmtId="0" fontId="8" fillId="0" borderId="22" xfId="0" applyFont="1" applyBorder="1"/>
    <xf numFmtId="0" fontId="8" fillId="0" borderId="22" xfId="0" applyFont="1" applyBorder="1" applyAlignment="1">
      <alignment horizontal="center"/>
    </xf>
    <xf numFmtId="165" fontId="8" fillId="0" borderId="22" xfId="1" applyFont="1" applyFill="1" applyBorder="1" applyAlignment="1" applyProtection="1">
      <alignment horizontal="right" vertical="center"/>
    </xf>
    <xf numFmtId="0" fontId="8" fillId="5" borderId="18" xfId="0" applyFont="1" applyFill="1" applyBorder="1" applyAlignment="1">
      <alignment horizontal="center"/>
    </xf>
    <xf numFmtId="0" fontId="8" fillId="0" borderId="33" xfId="0" applyFont="1" applyBorder="1"/>
    <xf numFmtId="0" fontId="8" fillId="0" borderId="33" xfId="0" applyFont="1" applyBorder="1" applyAlignment="1">
      <alignment horizontal="center"/>
    </xf>
    <xf numFmtId="165" fontId="8" fillId="0" borderId="33" xfId="1" applyFont="1" applyFill="1" applyBorder="1" applyAlignment="1" applyProtection="1">
      <alignment horizontal="right" vertical="center"/>
    </xf>
    <xf numFmtId="0" fontId="1" fillId="0" borderId="18" xfId="0" applyFont="1" applyBorder="1" applyAlignment="1">
      <alignment horizontal="left" vertical="center"/>
    </xf>
    <xf numFmtId="0" fontId="8" fillId="6" borderId="34" xfId="0" applyFont="1" applyFill="1" applyBorder="1" applyAlignment="1">
      <alignment wrapText="1"/>
    </xf>
    <xf numFmtId="0" fontId="8" fillId="6" borderId="35" xfId="0" applyFont="1" applyFill="1" applyBorder="1" applyAlignment="1">
      <alignment horizontal="center"/>
    </xf>
    <xf numFmtId="165" fontId="8" fillId="6" borderId="36" xfId="1" applyFont="1" applyFill="1" applyBorder="1" applyAlignment="1" applyProtection="1">
      <alignment horizontal="right" vertical="center"/>
    </xf>
    <xf numFmtId="0" fontId="8" fillId="6" borderId="27" xfId="0" applyFont="1" applyFill="1" applyBorder="1"/>
    <xf numFmtId="165" fontId="8" fillId="6" borderId="27" xfId="1" applyFont="1" applyFill="1" applyBorder="1" applyAlignment="1" applyProtection="1">
      <alignment horizontal="right"/>
    </xf>
    <xf numFmtId="165" fontId="8" fillId="0" borderId="0" xfId="1" applyFont="1" applyFill="1" applyBorder="1" applyAlignment="1" applyProtection="1">
      <alignment horizontal="right" vertical="center"/>
    </xf>
    <xf numFmtId="0" fontId="8" fillId="6" borderId="18" xfId="0" applyFont="1" applyFill="1" applyBorder="1"/>
    <xf numFmtId="0" fontId="8" fillId="6" borderId="18" xfId="0" applyFont="1" applyFill="1" applyBorder="1" applyAlignment="1">
      <alignment horizontal="center"/>
    </xf>
    <xf numFmtId="165" fontId="8" fillId="6" borderId="0" xfId="1" applyFont="1" applyFill="1" applyBorder="1" applyAlignment="1" applyProtection="1">
      <alignment horizontal="right" vertical="center"/>
    </xf>
    <xf numFmtId="165" fontId="8" fillId="0" borderId="27" xfId="1" applyFont="1" applyFill="1" applyBorder="1" applyAlignment="1" applyProtection="1">
      <alignment horizontal="right"/>
    </xf>
    <xf numFmtId="0" fontId="1" fillId="0" borderId="27" xfId="0" applyFont="1" applyBorder="1"/>
    <xf numFmtId="165" fontId="8" fillId="0" borderId="37" xfId="1" applyFont="1" applyFill="1" applyBorder="1" applyAlignment="1" applyProtection="1">
      <alignment horizontal="right"/>
    </xf>
    <xf numFmtId="165" fontId="1" fillId="0" borderId="38" xfId="1" applyFont="1" applyFill="1" applyBorder="1" applyAlignment="1" applyProtection="1">
      <alignment horizontal="right"/>
    </xf>
    <xf numFmtId="0" fontId="8" fillId="0" borderId="38" xfId="0" applyFont="1" applyBorder="1" applyAlignment="1">
      <alignment vertical="center" wrapText="1"/>
    </xf>
    <xf numFmtId="165" fontId="8" fillId="0" borderId="39" xfId="1" applyFont="1" applyFill="1" applyBorder="1" applyAlignment="1" applyProtection="1">
      <alignment horizontal="center"/>
    </xf>
    <xf numFmtId="165" fontId="8" fillId="0" borderId="40" xfId="1" applyFont="1" applyFill="1" applyBorder="1" applyAlignment="1" applyProtection="1">
      <alignment horizontal="right"/>
    </xf>
    <xf numFmtId="167" fontId="8" fillId="0" borderId="41" xfId="1" applyNumberFormat="1" applyFont="1" applyFill="1" applyBorder="1" applyAlignment="1" applyProtection="1"/>
    <xf numFmtId="167" fontId="8" fillId="0" borderId="42" xfId="1" applyNumberFormat="1" applyFont="1" applyFill="1" applyBorder="1" applyAlignment="1" applyProtection="1">
      <alignment horizontal="right" indent="1"/>
    </xf>
    <xf numFmtId="165" fontId="8" fillId="0" borderId="38" xfId="1" applyFont="1" applyFill="1" applyBorder="1" applyAlignment="1" applyProtection="1">
      <alignment horizontal="right"/>
    </xf>
    <xf numFmtId="165" fontId="1" fillId="0" borderId="43" xfId="1" applyFont="1" applyFill="1" applyBorder="1" applyAlignment="1" applyProtection="1">
      <alignment horizontal="right" vertical="center"/>
    </xf>
    <xf numFmtId="165" fontId="1" fillId="0" borderId="44" xfId="1" applyFont="1" applyFill="1" applyBorder="1" applyAlignment="1" applyProtection="1">
      <alignment horizontal="right" vertical="center"/>
    </xf>
    <xf numFmtId="165" fontId="8" fillId="0" borderId="44" xfId="1" applyFont="1" applyFill="1" applyBorder="1" applyAlignment="1" applyProtection="1">
      <alignment horizontal="right" vertical="center"/>
    </xf>
    <xf numFmtId="4" fontId="1" fillId="0" borderId="44" xfId="1" applyNumberFormat="1" applyFont="1" applyFill="1" applyBorder="1" applyAlignment="1" applyProtection="1">
      <alignment horizontal="right" vertical="center"/>
    </xf>
    <xf numFmtId="165" fontId="8" fillId="6" borderId="45" xfId="1" applyFont="1" applyFill="1" applyBorder="1" applyAlignment="1" applyProtection="1">
      <alignment horizontal="right" vertical="center"/>
    </xf>
    <xf numFmtId="165" fontId="8" fillId="6" borderId="8" xfId="1" applyFont="1" applyFill="1" applyBorder="1" applyAlignment="1" applyProtection="1">
      <alignment horizontal="right" vertical="center"/>
    </xf>
    <xf numFmtId="165" fontId="8" fillId="6" borderId="11" xfId="1" applyFont="1" applyFill="1" applyBorder="1" applyAlignment="1" applyProtection="1">
      <alignment horizontal="right" vertical="center"/>
    </xf>
    <xf numFmtId="165" fontId="1" fillId="0" borderId="18" xfId="1" applyFont="1" applyBorder="1" applyAlignment="1">
      <alignment horizontal="right" vertical="center"/>
    </xf>
    <xf numFmtId="166" fontId="19" fillId="0" borderId="46" xfId="0" applyNumberFormat="1" applyFont="1" applyBorder="1" applyAlignment="1">
      <alignment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47" xfId="1" applyFont="1" applyFill="1" applyBorder="1" applyAlignment="1" applyProtection="1">
      <alignment horizontal="right"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48" xfId="1" applyFont="1" applyFill="1" applyBorder="1" applyAlignment="1" applyProtection="1">
      <alignment horizontal="right" vertical="center"/>
    </xf>
    <xf numFmtId="165" fontId="8" fillId="6" borderId="49" xfId="1" applyFont="1" applyFill="1" applyBorder="1" applyAlignment="1" applyProtection="1">
      <alignment horizontal="right" vertical="center"/>
    </xf>
    <xf numFmtId="4" fontId="8" fillId="6" borderId="15" xfId="1" applyNumberFormat="1" applyFont="1" applyFill="1" applyBorder="1" applyAlignment="1" applyProtection="1">
      <alignment horizontal="right" vertical="center"/>
    </xf>
    <xf numFmtId="165" fontId="8" fillId="0" borderId="0" xfId="1" applyFont="1" applyFill="1" applyBorder="1" applyAlignment="1" applyProtection="1">
      <alignment horizontal="right"/>
    </xf>
    <xf numFmtId="165" fontId="1" fillId="0" borderId="50" xfId="1" applyFont="1" applyFill="1" applyBorder="1" applyAlignment="1" applyProtection="1">
      <alignment horizontal="right"/>
    </xf>
    <xf numFmtId="165" fontId="1" fillId="0" borderId="13" xfId="1" applyFont="1" applyFill="1" applyBorder="1" applyAlignment="1" applyProtection="1">
      <alignment horizontal="right" vertical="center"/>
    </xf>
    <xf numFmtId="43" fontId="1" fillId="0" borderId="0" xfId="1" applyNumberFormat="1" applyFont="1" applyFill="1" applyBorder="1" applyAlignment="1" applyProtection="1">
      <alignment horizontal="right" vertical="center"/>
    </xf>
    <xf numFmtId="168" fontId="1" fillId="0" borderId="7" xfId="1" applyNumberFormat="1" applyFont="1" applyFill="1" applyBorder="1" applyAlignment="1" applyProtection="1">
      <alignment horizontal="right"/>
    </xf>
    <xf numFmtId="165" fontId="1" fillId="0" borderId="50" xfId="1" applyFont="1" applyFill="1" applyBorder="1" applyAlignment="1" applyProtection="1">
      <alignment horizontal="right" vertical="center"/>
    </xf>
    <xf numFmtId="165" fontId="1" fillId="0" borderId="51" xfId="1" applyFont="1" applyFill="1" applyBorder="1" applyAlignment="1" applyProtection="1">
      <alignment horizontal="right" vertical="center"/>
    </xf>
    <xf numFmtId="165" fontId="8" fillId="0" borderId="50" xfId="1" applyFont="1" applyFill="1" applyBorder="1" applyAlignment="1" applyProtection="1">
      <alignment horizontal="right" vertical="center"/>
    </xf>
    <xf numFmtId="4" fontId="1" fillId="0" borderId="0" xfId="1" applyNumberFormat="1" applyFont="1" applyFill="1" applyBorder="1" applyAlignment="1" applyProtection="1">
      <alignment horizontal="right" vertical="center"/>
    </xf>
    <xf numFmtId="168" fontId="1" fillId="0" borderId="15" xfId="1" applyNumberFormat="1" applyFont="1" applyFill="1" applyBorder="1" applyAlignment="1" applyProtection="1">
      <alignment horizontal="right" vertical="center"/>
    </xf>
    <xf numFmtId="168" fontId="1" fillId="0" borderId="50" xfId="1" applyNumberFormat="1" applyFont="1" applyFill="1" applyBorder="1" applyAlignment="1" applyProtection="1">
      <alignment horizontal="right"/>
    </xf>
    <xf numFmtId="165" fontId="1" fillId="0" borderId="0" xfId="1" applyNumberFormat="1" applyFont="1"/>
    <xf numFmtId="165" fontId="1" fillId="0" borderId="18" xfId="1" applyNumberFormat="1" applyFont="1" applyBorder="1"/>
    <xf numFmtId="165" fontId="8" fillId="0" borderId="50" xfId="1" applyFont="1" applyFill="1" applyBorder="1" applyAlignment="1" applyProtection="1"/>
    <xf numFmtId="2" fontId="1" fillId="0" borderId="18" xfId="1" applyNumberFormat="1" applyFont="1" applyFill="1" applyBorder="1" applyAlignment="1" applyProtection="1">
      <alignment horizontal="right" vertical="center" indent="2"/>
    </xf>
    <xf numFmtId="0" fontId="1" fillId="0" borderId="3" xfId="0" applyFont="1" applyFill="1" applyBorder="1"/>
    <xf numFmtId="0" fontId="1" fillId="0" borderId="0" xfId="0" applyFont="1" applyFill="1" applyBorder="1" applyAlignment="1">
      <alignment horizontal="center" vertical="center"/>
    </xf>
    <xf numFmtId="165" fontId="24" fillId="0" borderId="9" xfId="1" applyFont="1" applyBorder="1"/>
    <xf numFmtId="2" fontId="8" fillId="5" borderId="7" xfId="1" applyNumberFormat="1" applyFont="1" applyFill="1" applyBorder="1" applyAlignment="1" applyProtection="1">
      <alignment horizontal="right" vertical="center" indent="2"/>
    </xf>
    <xf numFmtId="2" fontId="8" fillId="6" borderId="57" xfId="1" applyNumberFormat="1" applyFont="1" applyFill="1" applyBorder="1" applyAlignment="1" applyProtection="1">
      <alignment horizontal="right" vertical="center" indent="2"/>
    </xf>
    <xf numFmtId="165" fontId="8" fillId="0" borderId="15" xfId="1" applyFont="1" applyFill="1" applyBorder="1" applyAlignment="1" applyProtection="1">
      <alignment horizontal="right"/>
    </xf>
    <xf numFmtId="165" fontId="8" fillId="0" borderId="11" xfId="1" applyFont="1" applyFill="1" applyBorder="1" applyAlignment="1" applyProtection="1">
      <alignment horizontal="right"/>
    </xf>
    <xf numFmtId="165" fontId="25" fillId="0" borderId="58" xfId="1" applyFont="1" applyFill="1" applyBorder="1" applyAlignment="1" applyProtection="1">
      <alignment horizontal="right" vertical="center"/>
    </xf>
    <xf numFmtId="165" fontId="25" fillId="0" borderId="58" xfId="1" applyFont="1" applyFill="1" applyBorder="1" applyAlignment="1" applyProtection="1">
      <alignment horizontal="right"/>
    </xf>
    <xf numFmtId="169" fontId="1" fillId="0" borderId="3" xfId="1" applyNumberFormat="1" applyFont="1" applyFill="1" applyBorder="1" applyAlignment="1" applyProtection="1">
      <alignment horizontal="center" vertical="center"/>
    </xf>
    <xf numFmtId="169" fontId="1" fillId="0" borderId="7" xfId="1" applyNumberFormat="1" applyFont="1" applyFill="1" applyBorder="1" applyAlignment="1" applyProtection="1">
      <alignment horizontal="right"/>
    </xf>
    <xf numFmtId="165" fontId="1" fillId="0" borderId="3" xfId="1" applyNumberFormat="1" applyFont="1" applyBorder="1"/>
    <xf numFmtId="165" fontId="1" fillId="0" borderId="3" xfId="1" applyFont="1" applyFill="1" applyBorder="1" applyAlignment="1" applyProtection="1">
      <alignment horizontal="right" vertical="center"/>
    </xf>
    <xf numFmtId="165" fontId="25" fillId="5" borderId="21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horizontal="right" vertical="center"/>
    </xf>
    <xf numFmtId="10" fontId="1" fillId="0" borderId="9" xfId="2" applyNumberFormat="1" applyFont="1" applyFill="1" applyBorder="1" applyAlignment="1" applyProtection="1">
      <alignment horizontal="right" vertical="center"/>
    </xf>
    <xf numFmtId="165" fontId="8" fillId="0" borderId="59" xfId="1" applyFont="1" applyFill="1" applyBorder="1" applyAlignment="1" applyProtection="1">
      <alignment horizontal="right" vertical="center"/>
    </xf>
    <xf numFmtId="165" fontId="8" fillId="6" borderId="60" xfId="1" applyFont="1" applyFill="1" applyBorder="1" applyAlignment="1" applyProtection="1">
      <alignment horizontal="center" vertical="center"/>
    </xf>
    <xf numFmtId="165" fontId="8" fillId="0" borderId="3" xfId="1" applyFont="1" applyFill="1" applyBorder="1" applyAlignment="1" applyProtection="1">
      <alignment horizontal="right" vertical="center"/>
    </xf>
    <xf numFmtId="165" fontId="8" fillId="6" borderId="40" xfId="1" applyFont="1" applyFill="1" applyBorder="1" applyAlignment="1" applyProtection="1">
      <alignment horizontal="right" vertical="center"/>
    </xf>
    <xf numFmtId="0" fontId="7" fillId="4" borderId="22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17" fontId="7" fillId="3" borderId="52" xfId="0" quotePrefix="1" applyNumberFormat="1" applyFont="1" applyFill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17" fontId="7" fillId="3" borderId="54" xfId="0" quotePrefix="1" applyNumberFormat="1" applyFont="1" applyFill="1" applyBorder="1" applyAlignment="1">
      <alignment horizontal="center" vertical="center"/>
    </xf>
    <xf numFmtId="17" fontId="7" fillId="3" borderId="55" xfId="0" quotePrefix="1" applyNumberFormat="1" applyFont="1" applyFill="1" applyBorder="1" applyAlignment="1">
      <alignment horizontal="center" vertical="center"/>
    </xf>
    <xf numFmtId="17" fontId="7" fillId="3" borderId="47" xfId="0" quotePrefix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2" fontId="8" fillId="6" borderId="40" xfId="1" applyNumberFormat="1" applyFont="1" applyFill="1" applyBorder="1" applyAlignment="1" applyProtection="1">
      <alignment horizontal="right" vertical="center" indent="2"/>
    </xf>
    <xf numFmtId="2" fontId="8" fillId="6" borderId="32" xfId="1" applyNumberFormat="1" applyFont="1" applyFill="1" applyBorder="1" applyAlignment="1" applyProtection="1">
      <alignment horizontal="right" vertical="center" indent="2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5"/>
  <sheetViews>
    <sheetView tabSelected="1" view="pageBreakPreview" zoomScale="50" zoomScaleNormal="75" zoomScaleSheetLayoutView="5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N75" sqref="N75"/>
    </sheetView>
  </sheetViews>
  <sheetFormatPr defaultColWidth="9" defaultRowHeight="23.25"/>
  <cols>
    <col min="1" max="1" width="67" style="3" customWidth="1"/>
    <col min="2" max="2" width="22.7109375" style="4" customWidth="1"/>
    <col min="3" max="6" width="30.85546875" style="5" customWidth="1"/>
    <col min="7" max="7" width="30.85546875" style="3" customWidth="1"/>
    <col min="8" max="8" width="30.85546875" style="5" customWidth="1"/>
    <col min="9" max="9" width="28.5703125" style="6" customWidth="1"/>
    <col min="10" max="10" width="33.5703125" style="1" customWidth="1"/>
    <col min="11" max="12" width="9" style="3"/>
    <col min="13" max="13" width="17.42578125" style="3" bestFit="1" customWidth="1"/>
    <col min="14" max="14" width="20.85546875" style="3" customWidth="1"/>
    <col min="15" max="16384" width="9" style="3"/>
  </cols>
  <sheetData>
    <row r="2" spans="1:15" s="1" customFormat="1" ht="27.75">
      <c r="A2" s="217" t="s">
        <v>0</v>
      </c>
      <c r="B2" s="217"/>
      <c r="C2" s="217"/>
      <c r="D2" s="217"/>
      <c r="E2" s="217"/>
      <c r="F2" s="217"/>
      <c r="G2" s="217"/>
      <c r="H2" s="217"/>
      <c r="I2" s="217"/>
    </row>
    <row r="3" spans="1:15" s="1" customFormat="1" ht="27.75">
      <c r="A3" s="218" t="s">
        <v>61</v>
      </c>
      <c r="B3" s="218"/>
      <c r="C3" s="218"/>
      <c r="D3" s="218"/>
      <c r="E3" s="218"/>
      <c r="F3" s="218"/>
      <c r="G3" s="218"/>
      <c r="H3" s="218"/>
      <c r="I3" s="218"/>
    </row>
    <row r="4" spans="1:15" s="1" customFormat="1">
      <c r="A4" s="7"/>
      <c r="B4" s="8"/>
      <c r="C4" s="83"/>
      <c r="D4" s="83"/>
      <c r="E4" s="83"/>
      <c r="F4" s="83"/>
      <c r="H4" s="9"/>
      <c r="I4" s="9"/>
    </row>
    <row r="5" spans="1:15" s="1" customFormat="1" ht="24" customHeight="1">
      <c r="A5" s="219" t="s">
        <v>1</v>
      </c>
      <c r="B5" s="223" t="s">
        <v>2</v>
      </c>
      <c r="C5" s="206" t="s">
        <v>62</v>
      </c>
      <c r="D5" s="207"/>
      <c r="E5" s="206" t="s">
        <v>63</v>
      </c>
      <c r="F5" s="210"/>
      <c r="G5" s="213" t="s">
        <v>3</v>
      </c>
      <c r="H5" s="214"/>
      <c r="I5" s="202" t="s">
        <v>4</v>
      </c>
    </row>
    <row r="6" spans="1:15" s="1" customFormat="1">
      <c r="A6" s="220"/>
      <c r="B6" s="224"/>
      <c r="C6" s="208"/>
      <c r="D6" s="209"/>
      <c r="E6" s="211"/>
      <c r="F6" s="212"/>
      <c r="G6" s="215"/>
      <c r="H6" s="216"/>
      <c r="I6" s="203"/>
    </row>
    <row r="7" spans="1:15" s="1" customFormat="1">
      <c r="A7" s="221"/>
      <c r="B7" s="224"/>
      <c r="C7" s="226" t="s">
        <v>5</v>
      </c>
      <c r="D7" s="226" t="s">
        <v>6</v>
      </c>
      <c r="E7" s="226" t="s">
        <v>5</v>
      </c>
      <c r="F7" s="226" t="s">
        <v>6</v>
      </c>
      <c r="G7" s="226" t="s">
        <v>5</v>
      </c>
      <c r="H7" s="226" t="s">
        <v>7</v>
      </c>
      <c r="I7" s="203"/>
    </row>
    <row r="8" spans="1:15" s="1" customFormat="1">
      <c r="A8" s="221"/>
      <c r="B8" s="224"/>
      <c r="C8" s="227"/>
      <c r="D8" s="227"/>
      <c r="E8" s="227"/>
      <c r="F8" s="227"/>
      <c r="G8" s="227"/>
      <c r="H8" s="227"/>
      <c r="I8" s="204"/>
    </row>
    <row r="9" spans="1:15" s="1" customFormat="1" ht="93.75" customHeight="1">
      <c r="A9" s="222"/>
      <c r="B9" s="225"/>
      <c r="C9" s="228"/>
      <c r="D9" s="228"/>
      <c r="E9" s="228"/>
      <c r="F9" s="227"/>
      <c r="G9" s="227"/>
      <c r="H9" s="228"/>
      <c r="I9" s="205"/>
    </row>
    <row r="10" spans="1:15" s="1" customFormat="1">
      <c r="A10" s="96"/>
      <c r="B10" s="97"/>
      <c r="C10" s="98"/>
      <c r="D10" s="99"/>
      <c r="E10" s="167"/>
      <c r="F10" s="168"/>
      <c r="G10" s="180"/>
      <c r="H10" s="100"/>
      <c r="I10" s="101"/>
    </row>
    <row r="11" spans="1:15" s="1" customFormat="1" ht="22.5" customHeight="1">
      <c r="A11" s="10" t="s">
        <v>50</v>
      </c>
      <c r="B11" s="102" t="s">
        <v>8</v>
      </c>
      <c r="C11" s="79">
        <v>756.31670900000006</v>
      </c>
      <c r="D11" s="79">
        <v>3115.8247430000001</v>
      </c>
      <c r="E11" s="193">
        <v>185.5995748</v>
      </c>
      <c r="F11" s="193">
        <v>797.52545799999996</v>
      </c>
      <c r="G11" s="181">
        <f>((E11-C11)/C11)*100</f>
        <v>-75.460072137583836</v>
      </c>
      <c r="H11" s="181">
        <f>((F11-D11)/D11)*100</f>
        <v>-74.404033481288778</v>
      </c>
      <c r="I11" s="191">
        <f>(F11/$F$70)*100</f>
        <v>2.1944981816593598</v>
      </c>
      <c r="J11" s="71"/>
      <c r="M11" s="73"/>
      <c r="N11" s="73"/>
      <c r="O11" s="73"/>
    </row>
    <row r="12" spans="1:15" s="1" customFormat="1">
      <c r="A12" s="10" t="s">
        <v>9</v>
      </c>
      <c r="B12" s="102" t="s">
        <v>8</v>
      </c>
      <c r="C12" s="79">
        <v>133.07252400000002</v>
      </c>
      <c r="D12" s="79">
        <v>569.02750400000002</v>
      </c>
      <c r="E12" s="193">
        <v>104.331777</v>
      </c>
      <c r="F12" s="193">
        <v>491.232394</v>
      </c>
      <c r="G12" s="181">
        <f t="shared" ref="G12:G15" si="0">((E12-C12)/C12)*100</f>
        <v>-21.597807072480276</v>
      </c>
      <c r="H12" s="181">
        <f t="shared" ref="H12:H15" si="1">((F12-D12)/D12)*100</f>
        <v>-13.671590468498692</v>
      </c>
      <c r="I12" s="191">
        <f t="shared" ref="I12:I17" si="2">(F12/$F$70)*100</f>
        <v>1.3516917668165198</v>
      </c>
      <c r="J12" s="71"/>
      <c r="M12" s="73"/>
      <c r="N12" s="73"/>
    </row>
    <row r="13" spans="1:15" s="1" customFormat="1">
      <c r="A13" s="10" t="s">
        <v>10</v>
      </c>
      <c r="B13" s="102" t="s">
        <v>8</v>
      </c>
      <c r="C13" s="79">
        <v>861.02803779322699</v>
      </c>
      <c r="D13" s="79">
        <v>4396.1115730000001</v>
      </c>
      <c r="E13" s="193">
        <v>1054.2938286613589</v>
      </c>
      <c r="F13" s="193">
        <v>5449.9351839999999</v>
      </c>
      <c r="G13" s="181">
        <f t="shared" si="0"/>
        <v>22.445934671705089</v>
      </c>
      <c r="H13" s="181">
        <f t="shared" si="1"/>
        <v>23.97172122455591</v>
      </c>
      <c r="I13" s="191">
        <f t="shared" si="2"/>
        <v>14.996227056427545</v>
      </c>
      <c r="J13" s="71"/>
      <c r="M13" s="73"/>
      <c r="N13" s="73"/>
    </row>
    <row r="14" spans="1:15" s="1" customFormat="1">
      <c r="A14" s="182" t="s">
        <v>11</v>
      </c>
      <c r="B14" s="183" t="s">
        <v>8</v>
      </c>
      <c r="C14" s="79">
        <v>279.45694382660997</v>
      </c>
      <c r="D14" s="79">
        <v>1308.5370969999999</v>
      </c>
      <c r="E14" s="193">
        <v>19374.686934396945</v>
      </c>
      <c r="F14" s="193">
        <v>1633.0351599999999</v>
      </c>
      <c r="G14" s="181">
        <f t="shared" si="0"/>
        <v>6832.9774630391839</v>
      </c>
      <c r="H14" s="181">
        <f t="shared" si="1"/>
        <v>24.79853752285328</v>
      </c>
      <c r="I14" s="191">
        <f t="shared" si="2"/>
        <v>4.4935151013145482</v>
      </c>
      <c r="J14" s="71"/>
      <c r="M14" s="73"/>
      <c r="N14" s="73"/>
    </row>
    <row r="15" spans="1:15" s="1" customFormat="1">
      <c r="A15" s="10" t="s">
        <v>12</v>
      </c>
      <c r="B15" s="102" t="s">
        <v>8</v>
      </c>
      <c r="C15" s="79">
        <v>9.5394799999999993</v>
      </c>
      <c r="D15" s="79">
        <v>0.18374199999999999</v>
      </c>
      <c r="E15" s="193">
        <v>0.21049000000000001</v>
      </c>
      <c r="F15" s="193">
        <v>0.113769</v>
      </c>
      <c r="G15" s="181">
        <f t="shared" si="0"/>
        <v>-97.793485598795741</v>
      </c>
      <c r="H15" s="181">
        <f t="shared" si="1"/>
        <v>-38.082202218327872</v>
      </c>
      <c r="I15" s="191">
        <f t="shared" si="2"/>
        <v>3.1305065076581384E-4</v>
      </c>
      <c r="J15" s="72"/>
      <c r="M15" s="73"/>
      <c r="N15" s="73"/>
    </row>
    <row r="16" spans="1:15" s="1" customFormat="1">
      <c r="A16" s="10"/>
      <c r="B16" s="91"/>
      <c r="C16" s="93"/>
      <c r="D16" s="79"/>
      <c r="E16" s="80"/>
      <c r="F16" s="80"/>
      <c r="G16" s="181"/>
      <c r="H16" s="94"/>
      <c r="I16" s="88"/>
      <c r="J16" s="72"/>
      <c r="M16" s="73"/>
      <c r="N16" s="73"/>
    </row>
    <row r="17" spans="1:14" s="1" customFormat="1">
      <c r="A17" s="40" t="s">
        <v>13</v>
      </c>
      <c r="B17" s="41" t="s">
        <v>8</v>
      </c>
      <c r="C17" s="46">
        <f>SUM(C11:C15)</f>
        <v>2039.4136946198369</v>
      </c>
      <c r="D17" s="46">
        <f>SUM(D11:D15)</f>
        <v>9389.6846590000005</v>
      </c>
      <c r="E17" s="46">
        <f>SUM(E11:E15)</f>
        <v>20719.122604858305</v>
      </c>
      <c r="F17" s="46">
        <f>SUM(F11:F15)</f>
        <v>8371.8419649999996</v>
      </c>
      <c r="G17" s="185">
        <f t="shared" ref="G17:H17" si="3">((E17-C17)/C17)*100</f>
        <v>915.93524940610519</v>
      </c>
      <c r="H17" s="185">
        <f t="shared" si="3"/>
        <v>-10.840009339657641</v>
      </c>
      <c r="I17" s="89">
        <f t="shared" si="2"/>
        <v>23.036245156868738</v>
      </c>
    </row>
    <row r="18" spans="1:14" s="1" customFormat="1">
      <c r="A18" s="103"/>
      <c r="B18" s="104"/>
      <c r="C18" s="105"/>
      <c r="D18" s="160"/>
      <c r="E18" s="152"/>
      <c r="F18" s="171"/>
      <c r="G18" s="87"/>
      <c r="H18" s="87"/>
      <c r="I18" s="107"/>
    </row>
    <row r="19" spans="1:14" s="1" customFormat="1">
      <c r="A19" s="108"/>
      <c r="B19" s="11"/>
      <c r="C19" s="109"/>
      <c r="D19" s="161"/>
      <c r="E19" s="169"/>
      <c r="F19" s="172"/>
      <c r="G19" s="65"/>
      <c r="H19" s="65"/>
      <c r="I19" s="90"/>
    </row>
    <row r="20" spans="1:14" s="1" customFormat="1">
      <c r="A20" s="108" t="s">
        <v>14</v>
      </c>
      <c r="B20" s="91" t="s">
        <v>8</v>
      </c>
      <c r="C20" s="79">
        <v>517.90808071999993</v>
      </c>
      <c r="D20" s="80">
        <v>2895.470941</v>
      </c>
      <c r="E20" s="178">
        <v>596.54535337999994</v>
      </c>
      <c r="F20" s="193">
        <v>4200.1367909999999</v>
      </c>
      <c r="G20" s="181">
        <f>((E20-C20)/C20)*100</f>
        <v>15.183635009262231</v>
      </c>
      <c r="H20" s="181">
        <f>((F20-D20)/D20)*100</f>
        <v>45.058847993460141</v>
      </c>
      <c r="I20" s="191">
        <f t="shared" ref="I20:I27" si="4">(F20/$F$70)*100</f>
        <v>11.55723928071783</v>
      </c>
      <c r="J20" s="74"/>
      <c r="M20" s="73"/>
      <c r="N20" s="73"/>
    </row>
    <row r="21" spans="1:14" s="1" customFormat="1">
      <c r="A21" s="108" t="s">
        <v>15</v>
      </c>
      <c r="B21" s="91" t="s">
        <v>8</v>
      </c>
      <c r="C21" s="79">
        <v>388.89668759611817</v>
      </c>
      <c r="D21" s="80">
        <v>2099.1310520000002</v>
      </c>
      <c r="E21" s="178">
        <v>471.35210611603537</v>
      </c>
      <c r="F21" s="193">
        <v>2662.2941660000001</v>
      </c>
      <c r="G21" s="181">
        <f>((E21-C21)/C21)*100</f>
        <v>21.202396716104158</v>
      </c>
      <c r="H21" s="181">
        <f>((F21-D21)/D21)*100</f>
        <v>26.828392322786708</v>
      </c>
      <c r="I21" s="191">
        <f t="shared" si="4"/>
        <v>7.32565919711283</v>
      </c>
      <c r="J21" s="75"/>
      <c r="M21" s="73"/>
      <c r="N21" s="73"/>
    </row>
    <row r="22" spans="1:14" s="1" customFormat="1">
      <c r="A22" s="108" t="s">
        <v>16</v>
      </c>
      <c r="B22" s="11"/>
      <c r="C22" s="110"/>
      <c r="D22" s="80">
        <v>1861.83161</v>
      </c>
      <c r="E22" s="170"/>
      <c r="F22" s="193">
        <v>2094.7770009999999</v>
      </c>
      <c r="G22" s="181"/>
      <c r="H22" s="181">
        <f t="shared" ref="H22:H27" si="5">((F22-D22)/D22)*100</f>
        <v>12.511625098039881</v>
      </c>
      <c r="I22" s="191">
        <f t="shared" si="4"/>
        <v>5.7640596592420588</v>
      </c>
      <c r="J22" s="75"/>
      <c r="M22" s="73"/>
      <c r="N22" s="73"/>
    </row>
    <row r="23" spans="1:14" s="1" customFormat="1">
      <c r="A23" s="108" t="s">
        <v>17</v>
      </c>
      <c r="B23" s="11"/>
      <c r="C23" s="110"/>
      <c r="D23" s="80">
        <v>33.437747999999999</v>
      </c>
      <c r="E23" s="170"/>
      <c r="F23" s="193">
        <v>31.773242</v>
      </c>
      <c r="G23" s="181"/>
      <c r="H23" s="181">
        <f t="shared" si="5"/>
        <v>-4.9779249487734623</v>
      </c>
      <c r="I23" s="191">
        <f t="shared" si="4"/>
        <v>8.7428333597374397E-2</v>
      </c>
      <c r="J23" s="75"/>
      <c r="M23" s="73"/>
      <c r="N23" s="73"/>
    </row>
    <row r="24" spans="1:14" s="1" customFormat="1">
      <c r="A24" s="108" t="s">
        <v>18</v>
      </c>
      <c r="B24" s="11"/>
      <c r="C24" s="110"/>
      <c r="D24" s="80">
        <v>699.301379</v>
      </c>
      <c r="E24" s="170"/>
      <c r="F24" s="193">
        <v>954.49368500000003</v>
      </c>
      <c r="G24" s="181"/>
      <c r="H24" s="181">
        <f t="shared" si="5"/>
        <v>36.492464288419491</v>
      </c>
      <c r="I24" s="191">
        <f t="shared" si="4"/>
        <v>2.6264172950549773</v>
      </c>
      <c r="J24" s="75"/>
      <c r="M24" s="73"/>
      <c r="N24" s="73"/>
    </row>
    <row r="25" spans="1:14" s="1" customFormat="1">
      <c r="A25" s="108" t="s">
        <v>19</v>
      </c>
      <c r="B25" s="11"/>
      <c r="C25" s="110"/>
      <c r="D25" s="80">
        <v>1676.5532430000001</v>
      </c>
      <c r="E25" s="170"/>
      <c r="F25" s="193">
        <v>1866.7942780000001</v>
      </c>
      <c r="G25" s="181"/>
      <c r="H25" s="181">
        <f t="shared" si="5"/>
        <v>11.347151412834672</v>
      </c>
      <c r="I25" s="191">
        <f t="shared" si="4"/>
        <v>5.1367346427743721</v>
      </c>
      <c r="J25" s="76"/>
      <c r="M25" s="73"/>
      <c r="N25" s="73"/>
    </row>
    <row r="26" spans="1:14" s="1" customFormat="1">
      <c r="A26" s="108" t="s">
        <v>20</v>
      </c>
      <c r="B26" s="11"/>
      <c r="C26" s="110"/>
      <c r="D26" s="80">
        <v>1100.1351239999999</v>
      </c>
      <c r="E26" s="170"/>
      <c r="F26" s="193">
        <v>1340.665837</v>
      </c>
      <c r="G26" s="181"/>
      <c r="H26" s="181">
        <f t="shared" si="5"/>
        <v>21.863742712390678</v>
      </c>
      <c r="I26" s="191">
        <f t="shared" si="4"/>
        <v>3.6890217258861768</v>
      </c>
      <c r="J26" s="76"/>
      <c r="M26" s="73"/>
      <c r="N26" s="73"/>
    </row>
    <row r="27" spans="1:14" s="1" customFormat="1">
      <c r="A27" s="108" t="s">
        <v>21</v>
      </c>
      <c r="B27" s="11"/>
      <c r="C27" s="110"/>
      <c r="D27" s="80">
        <v>974.24360200000001</v>
      </c>
      <c r="E27" s="170"/>
      <c r="F27" s="193">
        <v>1078.530784</v>
      </c>
      <c r="G27" s="181"/>
      <c r="H27" s="181">
        <f t="shared" si="5"/>
        <v>10.704425647334149</v>
      </c>
      <c r="I27" s="191">
        <f t="shared" si="4"/>
        <v>2.967721996344904</v>
      </c>
      <c r="J27" s="76"/>
      <c r="M27" s="73"/>
      <c r="N27" s="73"/>
    </row>
    <row r="28" spans="1:14" s="1" customFormat="1">
      <c r="A28" s="108"/>
      <c r="B28" s="11"/>
      <c r="C28" s="111"/>
      <c r="D28" s="161"/>
      <c r="E28" s="118"/>
      <c r="F28" s="194"/>
      <c r="G28" s="65"/>
      <c r="H28" s="65"/>
      <c r="I28" s="90"/>
      <c r="J28" s="76"/>
      <c r="M28" s="73"/>
      <c r="N28" s="73"/>
    </row>
    <row r="29" spans="1:14" s="1" customFormat="1">
      <c r="A29" s="112" t="s">
        <v>13</v>
      </c>
      <c r="B29" s="41" t="s">
        <v>8</v>
      </c>
      <c r="C29" s="46">
        <f>SUM(C20:C21)</f>
        <v>906.80476831611804</v>
      </c>
      <c r="D29" s="46">
        <f>SUM(D20:D27)</f>
        <v>11340.104699000001</v>
      </c>
      <c r="E29" s="46">
        <f>SUM(E20:E27)</f>
        <v>1067.8974594960353</v>
      </c>
      <c r="F29" s="46">
        <f>SUM(F20:F27)</f>
        <v>14229.465784</v>
      </c>
      <c r="G29" s="185">
        <f t="shared" ref="G29" si="6">((E29-C29)/C29)*100</f>
        <v>17.764870323637211</v>
      </c>
      <c r="H29" s="185">
        <f t="shared" ref="H29" si="7">((F29-D29)/D29)*100</f>
        <v>25.479139405606983</v>
      </c>
      <c r="I29" s="89">
        <f t="shared" ref="I29" si="8">(F29/$F$70)*100</f>
        <v>39.154282130730522</v>
      </c>
      <c r="J29" s="77"/>
      <c r="M29" s="73"/>
      <c r="N29" s="73"/>
    </row>
    <row r="30" spans="1:14" s="1" customFormat="1">
      <c r="A30" s="108"/>
      <c r="B30" s="11"/>
      <c r="C30" s="113"/>
      <c r="D30" s="161"/>
      <c r="E30" s="153"/>
      <c r="F30" s="192"/>
      <c r="G30" s="87"/>
      <c r="H30" s="87"/>
      <c r="I30" s="107"/>
      <c r="J30" s="78"/>
      <c r="M30" s="73"/>
      <c r="N30" s="73"/>
    </row>
    <row r="31" spans="1:14" s="1" customFormat="1">
      <c r="A31" s="96"/>
      <c r="B31" s="97"/>
      <c r="C31" s="114"/>
      <c r="D31" s="115"/>
      <c r="E31" s="173"/>
      <c r="F31" s="172"/>
      <c r="G31" s="65"/>
      <c r="H31" s="65"/>
      <c r="I31" s="90"/>
    </row>
    <row r="32" spans="1:14" s="1" customFormat="1">
      <c r="A32" s="108" t="s">
        <v>22</v>
      </c>
      <c r="B32" s="116" t="s">
        <v>23</v>
      </c>
      <c r="C32" s="79">
        <v>255.66939899999997</v>
      </c>
      <c r="D32" s="80">
        <v>68.499369000000002</v>
      </c>
      <c r="E32" s="178">
        <v>34.955257848000002</v>
      </c>
      <c r="F32" s="179">
        <v>26.719469</v>
      </c>
      <c r="G32" s="181">
        <f>((E32-C32)/C32)*100</f>
        <v>-86.327946173957244</v>
      </c>
      <c r="H32" s="181">
        <f>((F32-D32)/D32)*100</f>
        <v>-60.993116593526572</v>
      </c>
      <c r="I32" s="191">
        <f t="shared" ref="I32:I42" si="9">(F32/$F$70)*100</f>
        <v>7.352219988368526E-2</v>
      </c>
      <c r="M32" s="73"/>
      <c r="N32" s="73"/>
    </row>
    <row r="33" spans="1:14" s="1" customFormat="1">
      <c r="A33" s="108" t="s">
        <v>24</v>
      </c>
      <c r="B33" s="116" t="s">
        <v>23</v>
      </c>
      <c r="C33" s="79">
        <v>183.05026590000003</v>
      </c>
      <c r="D33" s="80">
        <v>372.443262</v>
      </c>
      <c r="E33" s="178">
        <v>234.90972353299998</v>
      </c>
      <c r="F33" s="179">
        <v>429.88403</v>
      </c>
      <c r="G33" s="181">
        <f t="shared" ref="G33:G37" si="10">((E33-C33)/C33)*100</f>
        <v>28.330719640325825</v>
      </c>
      <c r="H33" s="181">
        <f t="shared" ref="H33:H42" si="11">((F33-D33)/D33)*100</f>
        <v>15.422689537071015</v>
      </c>
      <c r="I33" s="191">
        <f t="shared" si="9"/>
        <v>1.18288352139274</v>
      </c>
      <c r="M33" s="73"/>
      <c r="N33" s="73"/>
    </row>
    <row r="34" spans="1:14" s="1" customFormat="1">
      <c r="A34" s="108" t="s">
        <v>25</v>
      </c>
      <c r="B34" s="116" t="s">
        <v>23</v>
      </c>
      <c r="C34" s="79">
        <v>130.6368061</v>
      </c>
      <c r="D34" s="80">
        <v>133.75669199999999</v>
      </c>
      <c r="E34" s="178">
        <v>156.63607129127001</v>
      </c>
      <c r="F34" s="179">
        <v>182.948499</v>
      </c>
      <c r="G34" s="181">
        <f t="shared" si="10"/>
        <v>19.901944916938696</v>
      </c>
      <c r="H34" s="181">
        <f t="shared" si="11"/>
        <v>36.777081030084098</v>
      </c>
      <c r="I34" s="191">
        <f t="shared" si="9"/>
        <v>0.50340731366698166</v>
      </c>
      <c r="M34" s="73"/>
      <c r="N34" s="73"/>
    </row>
    <row r="35" spans="1:14" s="1" customFormat="1">
      <c r="A35" s="108" t="s">
        <v>26</v>
      </c>
      <c r="B35" s="116" t="s">
        <v>23</v>
      </c>
      <c r="C35" s="79">
        <v>708.43280683</v>
      </c>
      <c r="D35" s="80">
        <v>967.28380300000003</v>
      </c>
      <c r="E35" s="178">
        <v>853.10161240600007</v>
      </c>
      <c r="F35" s="179">
        <v>1046.671378</v>
      </c>
      <c r="G35" s="181">
        <f t="shared" si="10"/>
        <v>20.420963594747203</v>
      </c>
      <c r="H35" s="181">
        <f t="shared" si="11"/>
        <v>8.2072680999911221</v>
      </c>
      <c r="I35" s="191">
        <f t="shared" si="9"/>
        <v>2.8800565709538724</v>
      </c>
      <c r="M35" s="73"/>
      <c r="N35" s="73"/>
    </row>
    <row r="36" spans="1:14" s="1" customFormat="1">
      <c r="A36" s="108" t="s">
        <v>27</v>
      </c>
      <c r="B36" s="116" t="s">
        <v>23</v>
      </c>
      <c r="C36" s="79">
        <v>28.435333680000003</v>
      </c>
      <c r="D36" s="80">
        <v>68.935158000000001</v>
      </c>
      <c r="E36" s="178">
        <v>43.338125160000004</v>
      </c>
      <c r="F36" s="179">
        <v>122.002728</v>
      </c>
      <c r="G36" s="181">
        <f t="shared" si="10"/>
        <v>52.409413048252297</v>
      </c>
      <c r="H36" s="181">
        <f t="shared" si="11"/>
        <v>76.981864609637952</v>
      </c>
      <c r="I36" s="191">
        <f t="shared" si="9"/>
        <v>0.33570685683801893</v>
      </c>
      <c r="M36" s="73"/>
      <c r="N36" s="73"/>
    </row>
    <row r="37" spans="1:14" s="1" customFormat="1">
      <c r="A37" s="108" t="s">
        <v>28</v>
      </c>
      <c r="B37" s="116" t="s">
        <v>23</v>
      </c>
      <c r="C37" s="79">
        <v>172.22317030000002</v>
      </c>
      <c r="D37" s="80">
        <v>188.81051400000001</v>
      </c>
      <c r="E37" s="178">
        <v>64.022146075000009</v>
      </c>
      <c r="F37" s="179">
        <v>181.62418</v>
      </c>
      <c r="G37" s="181">
        <f t="shared" si="10"/>
        <v>-62.826055307495402</v>
      </c>
      <c r="H37" s="181">
        <f t="shared" si="11"/>
        <v>-3.8061090178484531</v>
      </c>
      <c r="I37" s="191">
        <f t="shared" si="9"/>
        <v>0.49976327245389612</v>
      </c>
      <c r="M37" s="73"/>
      <c r="N37" s="73"/>
    </row>
    <row r="38" spans="1:14" s="1" customFormat="1">
      <c r="A38" s="117" t="s">
        <v>29</v>
      </c>
      <c r="B38" s="11"/>
      <c r="C38" s="58"/>
      <c r="D38" s="80">
        <v>99.872426000000004</v>
      </c>
      <c r="E38" s="120"/>
      <c r="F38" s="179">
        <v>141.07458700000001</v>
      </c>
      <c r="G38" s="181"/>
      <c r="H38" s="181">
        <f t="shared" si="11"/>
        <v>41.254791387564779</v>
      </c>
      <c r="I38" s="191">
        <f t="shared" si="9"/>
        <v>0.38818563287774716</v>
      </c>
      <c r="M38" s="73"/>
      <c r="N38" s="73"/>
    </row>
    <row r="39" spans="1:14" s="1" customFormat="1">
      <c r="A39" s="10" t="s">
        <v>30</v>
      </c>
      <c r="B39" s="11"/>
      <c r="C39" s="58"/>
      <c r="D39" s="80">
        <v>883.08479699999998</v>
      </c>
      <c r="E39" s="118"/>
      <c r="F39" s="179">
        <v>1108.4869389999999</v>
      </c>
      <c r="G39" s="181"/>
      <c r="H39" s="181">
        <f t="shared" si="11"/>
        <v>25.524405217452738</v>
      </c>
      <c r="I39" s="191">
        <f t="shared" si="9"/>
        <v>3.0501503715366658</v>
      </c>
      <c r="M39" s="73"/>
      <c r="N39" s="73"/>
    </row>
    <row r="40" spans="1:14" s="1" customFormat="1">
      <c r="A40" s="10" t="s">
        <v>31</v>
      </c>
      <c r="B40" s="11"/>
      <c r="C40" s="58"/>
      <c r="D40" s="80">
        <v>1331.4838070000001</v>
      </c>
      <c r="E40" s="120"/>
      <c r="F40" s="179">
        <v>1622.6964009999999</v>
      </c>
      <c r="G40" s="181"/>
      <c r="H40" s="181">
        <f t="shared" si="11"/>
        <v>21.871283185646721</v>
      </c>
      <c r="I40" s="191">
        <f t="shared" si="9"/>
        <v>4.4650666203306173</v>
      </c>
      <c r="M40" s="73"/>
      <c r="N40" s="73"/>
    </row>
    <row r="41" spans="1:14" s="1" customFormat="1">
      <c r="A41" s="12" t="s">
        <v>32</v>
      </c>
      <c r="B41" s="11"/>
      <c r="C41" s="58"/>
      <c r="D41" s="80">
        <v>222.263959</v>
      </c>
      <c r="E41" s="120"/>
      <c r="F41" s="179">
        <v>332.337828</v>
      </c>
      <c r="G41" s="181"/>
      <c r="H41" s="181">
        <f t="shared" si="11"/>
        <v>49.523939686505805</v>
      </c>
      <c r="I41" s="191">
        <f t="shared" si="9"/>
        <v>0.91447207349539072</v>
      </c>
      <c r="M41" s="73"/>
      <c r="N41" s="73"/>
    </row>
    <row r="42" spans="1:14" s="1" customFormat="1">
      <c r="A42" s="12" t="s">
        <v>31</v>
      </c>
      <c r="B42" s="11"/>
      <c r="C42" s="58"/>
      <c r="D42" s="80">
        <v>1109.219848</v>
      </c>
      <c r="E42" s="120"/>
      <c r="F42" s="179">
        <v>1290.358573</v>
      </c>
      <c r="G42" s="181"/>
      <c r="H42" s="181">
        <f t="shared" si="11"/>
        <v>16.330281623305396</v>
      </c>
      <c r="I42" s="191">
        <f t="shared" si="9"/>
        <v>3.5505945468352262</v>
      </c>
      <c r="M42" s="73"/>
      <c r="N42" s="73"/>
    </row>
    <row r="43" spans="1:14" s="1" customFormat="1">
      <c r="A43" s="10"/>
      <c r="B43" s="11"/>
      <c r="C43" s="55"/>
      <c r="D43" s="67"/>
      <c r="E43" s="118"/>
      <c r="F43" s="111"/>
      <c r="G43" s="65"/>
      <c r="H43" s="65"/>
      <c r="I43" s="88"/>
      <c r="M43" s="73"/>
      <c r="N43" s="73"/>
    </row>
    <row r="44" spans="1:14" s="1" customFormat="1">
      <c r="A44" s="40" t="s">
        <v>13</v>
      </c>
      <c r="B44" s="41"/>
      <c r="C44" s="57">
        <f>SUM(C32:C40)</f>
        <v>1478.4477818100002</v>
      </c>
      <c r="D44" s="57">
        <f>SUM(D32:D40)</f>
        <v>4114.1698280000001</v>
      </c>
      <c r="E44" s="46">
        <f>SUM(E32:E37)</f>
        <v>1386.9629363132699</v>
      </c>
      <c r="F44" s="46">
        <f>SUM(F32:F40)</f>
        <v>4862.1082109999998</v>
      </c>
      <c r="G44" s="185">
        <f t="shared" ref="G44" si="12">((E44-C44)/C44)*100</f>
        <v>-6.187898322978258</v>
      </c>
      <c r="H44" s="185">
        <f t="shared" ref="H44" si="13">((F44-D44)/D44)*100</f>
        <v>18.179569980551609</v>
      </c>
      <c r="I44" s="89">
        <f t="shared" ref="I44" si="14">(F44/$F$70)*100</f>
        <v>13.378742359934224</v>
      </c>
      <c r="M44" s="73"/>
      <c r="N44" s="73"/>
    </row>
    <row r="45" spans="1:14" s="1" customFormat="1">
      <c r="A45" s="103"/>
      <c r="B45" s="104"/>
      <c r="C45" s="55"/>
      <c r="D45" s="162"/>
      <c r="E45" s="56"/>
      <c r="F45" s="171"/>
      <c r="G45" s="87"/>
      <c r="H45" s="87"/>
      <c r="I45" s="107"/>
      <c r="M45" s="73"/>
      <c r="N45" s="73"/>
    </row>
    <row r="46" spans="1:14" s="1" customFormat="1">
      <c r="A46" s="119"/>
      <c r="B46" s="13"/>
      <c r="C46" s="109"/>
      <c r="D46" s="69"/>
      <c r="E46" s="169"/>
      <c r="F46" s="172"/>
      <c r="G46" s="65"/>
      <c r="H46" s="65"/>
      <c r="I46" s="90"/>
    </row>
    <row r="47" spans="1:14" s="1" customFormat="1" ht="22.5" customHeight="1">
      <c r="A47" s="108" t="s">
        <v>51</v>
      </c>
      <c r="B47" s="91" t="s">
        <v>8</v>
      </c>
      <c r="C47" s="80">
        <v>357.50267482000004</v>
      </c>
      <c r="D47" s="93">
        <v>4014.3786570000002</v>
      </c>
      <c r="E47" s="178">
        <v>290.08512406</v>
      </c>
      <c r="F47" s="179">
        <v>7165.233647</v>
      </c>
      <c r="G47" s="181">
        <f t="shared" ref="G47:G53" si="15">((E47-C47)/C47)*100</f>
        <v>-18.857915061459131</v>
      </c>
      <c r="H47" s="181">
        <f t="shared" ref="H47:H53" si="16">((F47-D47)/D47)*100</f>
        <v>78.489232312595959</v>
      </c>
      <c r="I47" s="191">
        <f t="shared" ref="I47:I53" si="17">(F47/$F$70)*100</f>
        <v>19.716100660834282</v>
      </c>
      <c r="M47" s="73"/>
      <c r="N47" s="73"/>
    </row>
    <row r="48" spans="1:14" s="1" customFormat="1" ht="22.5" customHeight="1">
      <c r="A48" s="108" t="s">
        <v>33</v>
      </c>
      <c r="B48" s="91" t="s">
        <v>8</v>
      </c>
      <c r="C48" s="80">
        <v>2.5218012999999999</v>
      </c>
      <c r="D48" s="93">
        <v>49.197996000000003</v>
      </c>
      <c r="E48" s="178">
        <v>4.0782777820999998</v>
      </c>
      <c r="F48" s="179">
        <v>95.788937000000004</v>
      </c>
      <c r="G48" s="181">
        <f t="shared" si="15"/>
        <v>61.720821624606195</v>
      </c>
      <c r="H48" s="181">
        <f t="shared" si="16"/>
        <v>94.700891881856322</v>
      </c>
      <c r="I48" s="191">
        <f t="shared" si="17"/>
        <v>0.26357609774205226</v>
      </c>
      <c r="M48" s="73"/>
      <c r="N48" s="73"/>
    </row>
    <row r="49" spans="1:14" s="1" customFormat="1" ht="22.5" customHeight="1">
      <c r="A49" s="108" t="s">
        <v>52</v>
      </c>
      <c r="B49" s="91" t="s">
        <v>8</v>
      </c>
      <c r="C49" s="80">
        <v>2.6928534599999994</v>
      </c>
      <c r="D49" s="159">
        <v>40.428893000000002</v>
      </c>
      <c r="E49" s="178">
        <v>4.1325863030000001</v>
      </c>
      <c r="F49" s="179">
        <v>71.486417000000003</v>
      </c>
      <c r="G49" s="181">
        <f t="shared" si="15"/>
        <v>53.464953232174807</v>
      </c>
      <c r="H49" s="181">
        <f t="shared" si="16"/>
        <v>76.820119709931205</v>
      </c>
      <c r="I49" s="191">
        <f t="shared" si="17"/>
        <v>0.19670445695019151</v>
      </c>
      <c r="M49" s="73"/>
      <c r="N49" s="73"/>
    </row>
    <row r="50" spans="1:14" s="1" customFormat="1" ht="22.5" customHeight="1">
      <c r="A50" s="108" t="s">
        <v>34</v>
      </c>
      <c r="B50" s="91" t="s">
        <v>8</v>
      </c>
      <c r="C50" s="80">
        <v>4.4854356899999992</v>
      </c>
      <c r="D50" s="93">
        <v>77.865329000000003</v>
      </c>
      <c r="E50" s="178">
        <v>3.5077533999999999</v>
      </c>
      <c r="F50" s="179">
        <v>82.625540000000001</v>
      </c>
      <c r="G50" s="181">
        <f t="shared" si="15"/>
        <v>-21.796818805800321</v>
      </c>
      <c r="H50" s="181">
        <f t="shared" si="16"/>
        <v>6.1133896962022698</v>
      </c>
      <c r="I50" s="191">
        <f t="shared" si="17"/>
        <v>0.22735524674451546</v>
      </c>
      <c r="M50" s="73"/>
      <c r="N50" s="73"/>
    </row>
    <row r="51" spans="1:14" s="1" customFormat="1" ht="22.5" customHeight="1">
      <c r="A51" s="108" t="s">
        <v>35</v>
      </c>
      <c r="B51" s="91" t="s">
        <v>8</v>
      </c>
      <c r="C51" s="80">
        <v>19.211732129999998</v>
      </c>
      <c r="D51" s="93">
        <v>227.344176</v>
      </c>
      <c r="E51" s="178">
        <v>31.019994860000001</v>
      </c>
      <c r="F51" s="179">
        <v>503.19609500000001</v>
      </c>
      <c r="G51" s="181">
        <f t="shared" si="15"/>
        <v>61.463811019730286</v>
      </c>
      <c r="H51" s="181">
        <f t="shared" si="16"/>
        <v>121.3366992079885</v>
      </c>
      <c r="I51" s="191">
        <f t="shared" si="17"/>
        <v>1.3846114934873848</v>
      </c>
      <c r="M51" s="73"/>
      <c r="N51" s="73"/>
    </row>
    <row r="52" spans="1:14" s="1" customFormat="1" ht="22.5" customHeight="1">
      <c r="A52" s="108" t="s">
        <v>36</v>
      </c>
      <c r="B52" s="91" t="s">
        <v>8</v>
      </c>
      <c r="C52" s="80">
        <v>0.26471800000000001</v>
      </c>
      <c r="D52" s="93">
        <v>0.32163399999999998</v>
      </c>
      <c r="E52" s="178">
        <v>0.14508299999999999</v>
      </c>
      <c r="F52" s="179">
        <v>0.15823599999999999</v>
      </c>
      <c r="G52" s="181">
        <f t="shared" si="15"/>
        <v>-45.193375592139567</v>
      </c>
      <c r="H52" s="181">
        <f t="shared" si="16"/>
        <v>-50.80246491353526</v>
      </c>
      <c r="I52" s="191">
        <f t="shared" si="17"/>
        <v>4.3540756071143558E-4</v>
      </c>
      <c r="M52" s="73"/>
      <c r="N52" s="73"/>
    </row>
    <row r="53" spans="1:14" s="1" customFormat="1" ht="22.5" customHeight="1">
      <c r="A53" s="108" t="s">
        <v>37</v>
      </c>
      <c r="B53" s="91" t="s">
        <v>8</v>
      </c>
      <c r="C53" s="80">
        <v>18.59343861</v>
      </c>
      <c r="D53" s="93">
        <v>473.12982599999998</v>
      </c>
      <c r="E53" s="178">
        <v>19.701656275599998</v>
      </c>
      <c r="F53" s="179">
        <v>490.47447199999999</v>
      </c>
      <c r="G53" s="181">
        <f t="shared" si="15"/>
        <v>5.9602620518184937</v>
      </c>
      <c r="H53" s="181">
        <f t="shared" si="16"/>
        <v>3.6659379829501617</v>
      </c>
      <c r="I53" s="191">
        <f t="shared" si="17"/>
        <v>1.3496062428571836</v>
      </c>
      <c r="M53" s="73"/>
      <c r="N53" s="73"/>
    </row>
    <row r="54" spans="1:14" s="1" customFormat="1">
      <c r="A54" s="108"/>
      <c r="B54" s="91"/>
      <c r="C54" s="111"/>
      <c r="D54" s="161"/>
      <c r="E54" s="118"/>
      <c r="F54" s="111"/>
      <c r="G54" s="65"/>
      <c r="H54" s="65"/>
      <c r="I54" s="90"/>
      <c r="M54" s="73"/>
      <c r="N54" s="73"/>
    </row>
    <row r="55" spans="1:14" s="1" customFormat="1">
      <c r="A55" s="112" t="s">
        <v>13</v>
      </c>
      <c r="B55" s="121" t="s">
        <v>8</v>
      </c>
      <c r="C55" s="57">
        <f>SUM(C47:C53)</f>
        <v>405.27265401</v>
      </c>
      <c r="D55" s="57">
        <f>SUM(D47:D53)</f>
        <v>4882.6665110000004</v>
      </c>
      <c r="E55" s="57">
        <f>SUM(E47:E53)</f>
        <v>352.67047568069995</v>
      </c>
      <c r="F55" s="57">
        <f>SUM(F47:F53)</f>
        <v>8408.9633440000016</v>
      </c>
      <c r="G55" s="185">
        <f t="shared" ref="G55" si="18">((E55-C55)/C55)*100</f>
        <v>-12.979454154832293</v>
      </c>
      <c r="H55" s="185">
        <f t="shared" ref="H55" si="19">((F55-D55)/D55)*100</f>
        <v>72.220718434398947</v>
      </c>
      <c r="I55" s="89">
        <f t="shared" ref="I55" si="20">(F55/$F$70)*100</f>
        <v>23.138389606176325</v>
      </c>
    </row>
    <row r="56" spans="1:14" s="1" customFormat="1">
      <c r="A56" s="122"/>
      <c r="B56" s="123"/>
      <c r="C56" s="124"/>
      <c r="D56" s="163"/>
      <c r="E56" s="154"/>
      <c r="F56" s="171"/>
      <c r="G56" s="87"/>
      <c r="H56" s="87"/>
      <c r="I56" s="107"/>
    </row>
    <row r="57" spans="1:14" s="1" customFormat="1" ht="19.5" customHeight="1">
      <c r="A57" s="125"/>
      <c r="B57" s="126"/>
      <c r="C57" s="127"/>
      <c r="D57" s="196"/>
      <c r="E57" s="198"/>
      <c r="F57" s="174"/>
      <c r="G57" s="65"/>
      <c r="H57" s="65"/>
      <c r="I57" s="90"/>
    </row>
    <row r="58" spans="1:14" s="1" customFormat="1" ht="22.5" customHeight="1">
      <c r="A58" s="108" t="s">
        <v>53</v>
      </c>
      <c r="B58" s="116" t="s">
        <v>8</v>
      </c>
      <c r="C58" s="184">
        <v>7.5130490000000005</v>
      </c>
      <c r="D58" s="184">
        <v>30.258178000000001</v>
      </c>
      <c r="E58" s="193">
        <v>6.3836462850000002</v>
      </c>
      <c r="F58" s="179">
        <v>26.227136999999999</v>
      </c>
      <c r="G58" s="181">
        <f t="shared" ref="G58:G59" si="21">((E58-C58)/C58)*100</f>
        <v>-15.032548237073925</v>
      </c>
      <c r="H58" s="181">
        <f t="shared" ref="H58:H59" si="22">((F58-D58)/D58)*100</f>
        <v>-13.322153766165304</v>
      </c>
      <c r="I58" s="191">
        <f t="shared" ref="I58:I59" si="23">(F58/$F$70)*100</f>
        <v>7.2167482403591068E-2</v>
      </c>
      <c r="M58" s="73"/>
      <c r="N58" s="73"/>
    </row>
    <row r="59" spans="1:14" s="1" customFormat="1">
      <c r="A59" s="108" t="s">
        <v>38</v>
      </c>
      <c r="B59" s="116" t="s">
        <v>8</v>
      </c>
      <c r="C59" s="184">
        <v>5.1728264872386998</v>
      </c>
      <c r="D59" s="184">
        <v>359.797978</v>
      </c>
      <c r="E59" s="193">
        <v>5.0757831218840002</v>
      </c>
      <c r="F59" s="179">
        <v>390.82663300000002</v>
      </c>
      <c r="G59" s="181">
        <f t="shared" si="21"/>
        <v>-1.87602204702022</v>
      </c>
      <c r="H59" s="181">
        <f t="shared" si="22"/>
        <v>8.6239103322587365</v>
      </c>
      <c r="I59" s="191">
        <f t="shared" si="23"/>
        <v>1.0754118590939701</v>
      </c>
      <c r="M59" s="73"/>
      <c r="N59" s="73"/>
    </row>
    <row r="60" spans="1:14" s="1" customFormat="1">
      <c r="A60" s="108"/>
      <c r="B60" s="116"/>
      <c r="C60" s="111"/>
      <c r="D60" s="197"/>
      <c r="E60" s="194"/>
      <c r="F60" s="111"/>
      <c r="G60" s="65"/>
      <c r="H60" s="65"/>
      <c r="I60" s="90"/>
      <c r="M60" s="73"/>
      <c r="N60" s="73"/>
    </row>
    <row r="61" spans="1:14" s="1" customFormat="1">
      <c r="A61" s="112" t="s">
        <v>13</v>
      </c>
      <c r="B61" s="128" t="s">
        <v>8</v>
      </c>
      <c r="C61" s="195">
        <f>SUM(C58:C59)</f>
        <v>12.6858754872387</v>
      </c>
      <c r="D61" s="195">
        <f>SUM(D58:D59)</f>
        <v>390.05615599999999</v>
      </c>
      <c r="E61" s="195">
        <f>SUM(E58:E59)</f>
        <v>11.459429406884</v>
      </c>
      <c r="F61" s="195">
        <f>SUM(F58:F59)</f>
        <v>417.05376999999999</v>
      </c>
      <c r="G61" s="185">
        <f t="shared" ref="G61" si="24">((E61-C61)/C61)*100</f>
        <v>-9.667807961606103</v>
      </c>
      <c r="H61" s="185">
        <f t="shared" ref="H61" si="25">((F61-D61)/D61)*100</f>
        <v>6.9214685077294362</v>
      </c>
      <c r="I61" s="89">
        <f t="shared" ref="I61" si="26">(F61/$F$70)*100</f>
        <v>1.147579341497561</v>
      </c>
    </row>
    <row r="62" spans="1:14" s="1" customFormat="1">
      <c r="A62" s="129"/>
      <c r="B62" s="130"/>
      <c r="C62" s="131"/>
      <c r="D62" s="164"/>
      <c r="E62" s="61"/>
      <c r="F62" s="176"/>
      <c r="G62" s="87"/>
      <c r="H62" s="87"/>
      <c r="I62" s="107"/>
    </row>
    <row r="63" spans="1:14" s="1" customFormat="1">
      <c r="A63" s="122"/>
      <c r="B63" s="123"/>
      <c r="C63" s="127"/>
      <c r="D63" s="127"/>
      <c r="E63" s="60"/>
      <c r="F63" s="174"/>
      <c r="G63" s="65"/>
      <c r="H63" s="65"/>
      <c r="I63" s="90"/>
    </row>
    <row r="64" spans="1:14" s="1" customFormat="1">
      <c r="A64" s="132" t="s">
        <v>39</v>
      </c>
      <c r="B64" s="15" t="s">
        <v>8</v>
      </c>
      <c r="C64" s="80">
        <v>0.96628951000000007</v>
      </c>
      <c r="D64" s="159">
        <v>18.659216000000001</v>
      </c>
      <c r="E64" s="178">
        <v>1.1356363700000001</v>
      </c>
      <c r="F64" s="179">
        <v>28.219445</v>
      </c>
      <c r="G64" s="181">
        <v>21.491710248797766</v>
      </c>
      <c r="H64" s="181">
        <v>54.831389792989782</v>
      </c>
      <c r="I64" s="191">
        <f t="shared" ref="I64:I66" si="27">(F64/$F$70)*100</f>
        <v>7.7649584873736174E-2</v>
      </c>
      <c r="M64" s="73"/>
      <c r="N64" s="73"/>
    </row>
    <row r="65" spans="1:14" s="1" customFormat="1">
      <c r="A65" s="132" t="s">
        <v>40</v>
      </c>
      <c r="B65" s="15" t="s">
        <v>8</v>
      </c>
      <c r="C65" s="80">
        <v>0.61247280000000004</v>
      </c>
      <c r="D65" s="159">
        <v>16.226081000000001</v>
      </c>
      <c r="E65" s="178">
        <v>0.69151430000000003</v>
      </c>
      <c r="F65" s="179">
        <v>21.055474</v>
      </c>
      <c r="G65" s="181">
        <v>3.7426587404581135</v>
      </c>
      <c r="H65" s="181">
        <v>19.15767820728415</v>
      </c>
      <c r="I65" s="191">
        <f t="shared" si="27"/>
        <v>5.7936958555341735E-2</v>
      </c>
      <c r="M65" s="73"/>
      <c r="N65" s="73"/>
    </row>
    <row r="66" spans="1:14" s="1" customFormat="1">
      <c r="A66" s="132" t="s">
        <v>41</v>
      </c>
      <c r="B66" s="15" t="s">
        <v>8</v>
      </c>
      <c r="C66" s="80">
        <v>0.29171923</v>
      </c>
      <c r="D66" s="159">
        <v>2.195554</v>
      </c>
      <c r="E66" s="178">
        <v>0.386994</v>
      </c>
      <c r="F66" s="179">
        <v>3.3343319999999999</v>
      </c>
      <c r="G66" s="181">
        <v>50.723498691299554</v>
      </c>
      <c r="H66" s="181">
        <v>66.488774680429046</v>
      </c>
      <c r="I66" s="191">
        <f t="shared" si="27"/>
        <v>9.1748613635461111E-3</v>
      </c>
      <c r="M66" s="73"/>
      <c r="N66" s="73"/>
    </row>
    <row r="67" spans="1:14" s="1" customFormat="1">
      <c r="A67" s="108"/>
      <c r="B67" s="91"/>
      <c r="C67" s="111"/>
      <c r="D67" s="111"/>
      <c r="E67" s="175"/>
      <c r="F67" s="111"/>
      <c r="G67" s="65"/>
      <c r="H67" s="65"/>
      <c r="I67" s="90"/>
      <c r="M67" s="73"/>
      <c r="N67" s="73"/>
    </row>
    <row r="68" spans="1:14" s="1" customFormat="1">
      <c r="A68" s="112" t="s">
        <v>13</v>
      </c>
      <c r="B68" s="121" t="s">
        <v>8</v>
      </c>
      <c r="C68" s="57">
        <f>SUM(C64:C66)</f>
        <v>1.8704815400000001</v>
      </c>
      <c r="D68" s="57">
        <f>SUM(D64:D66)</f>
        <v>37.080851000000003</v>
      </c>
      <c r="E68" s="57">
        <f>SUM(E64:E66)</f>
        <v>2.21414467</v>
      </c>
      <c r="F68" s="57">
        <f>SUM(F64:F66)</f>
        <v>52.609251</v>
      </c>
      <c r="G68" s="185">
        <f>((E68-C68)/C68)*100</f>
        <v>18.372976297857495</v>
      </c>
      <c r="H68" s="185">
        <f t="shared" ref="H68:H70" si="28">((F68-D68)/D68)*100</f>
        <v>41.877140306191997</v>
      </c>
      <c r="I68" s="89">
        <f t="shared" ref="I68" si="29">(F68/$F$70)*100</f>
        <v>0.144761404792624</v>
      </c>
    </row>
    <row r="69" spans="1:14" s="1" customFormat="1">
      <c r="A69" s="108"/>
      <c r="B69" s="91"/>
      <c r="C69" s="113"/>
      <c r="D69" s="161"/>
      <c r="E69" s="155"/>
      <c r="F69" s="68"/>
      <c r="G69" s="87"/>
      <c r="H69" s="87"/>
      <c r="I69" s="107"/>
    </row>
    <row r="70" spans="1:14" s="1" customFormat="1" ht="47.25" customHeight="1">
      <c r="A70" s="133" t="s">
        <v>59</v>
      </c>
      <c r="B70" s="134"/>
      <c r="C70" s="135"/>
      <c r="D70" s="165">
        <f>D17+D29+D44+D55+D61+D68</f>
        <v>30153.762703999997</v>
      </c>
      <c r="E70" s="156"/>
      <c r="F70" s="165">
        <f>F17+F29+F44+F55+F61+F68</f>
        <v>36342.042325000002</v>
      </c>
      <c r="G70" s="186"/>
      <c r="H70" s="186">
        <f t="shared" si="28"/>
        <v>20.522412681118265</v>
      </c>
      <c r="I70" s="199">
        <f t="shared" ref="I70" si="30">(F70/$F$70)*100</f>
        <v>100</v>
      </c>
      <c r="J70" s="92"/>
    </row>
    <row r="71" spans="1:14" s="1" customFormat="1">
      <c r="A71" s="122"/>
      <c r="B71" s="17"/>
      <c r="C71" s="45"/>
      <c r="D71" s="70"/>
      <c r="E71" s="167"/>
      <c r="F71" s="177"/>
      <c r="G71" s="65"/>
      <c r="H71" s="65"/>
      <c r="I71" s="85"/>
    </row>
    <row r="72" spans="1:14" s="1" customFormat="1">
      <c r="A72" s="108" t="s">
        <v>42</v>
      </c>
      <c r="B72" s="11" t="s">
        <v>8</v>
      </c>
      <c r="C72" s="58">
        <v>12706.4061400213</v>
      </c>
      <c r="D72" s="80">
        <v>35654.989505999998</v>
      </c>
      <c r="E72" s="118">
        <v>12722.698644702799</v>
      </c>
      <c r="F72" s="179">
        <v>38810.711501999998</v>
      </c>
      <c r="G72" s="181">
        <f t="shared" ref="G72:H72" si="31">((E72-C72)/C72)*100</f>
        <v>0.12822276025148791</v>
      </c>
      <c r="H72" s="181">
        <f t="shared" si="31"/>
        <v>8.8507163786121925</v>
      </c>
      <c r="I72" s="86"/>
    </row>
    <row r="73" spans="1:14" s="1" customFormat="1">
      <c r="A73" s="108" t="s">
        <v>43</v>
      </c>
      <c r="B73" s="11" t="s">
        <v>8</v>
      </c>
      <c r="C73" s="58">
        <v>154.91984198</v>
      </c>
      <c r="D73" s="80">
        <v>445.673967</v>
      </c>
      <c r="E73" s="118">
        <v>112.014926</v>
      </c>
      <c r="F73" s="159">
        <v>294.85911099999998</v>
      </c>
      <c r="G73" s="181">
        <f t="shared" ref="G73:G75" si="32">((E73-C73)/C73)*100</f>
        <v>-27.694913338175869</v>
      </c>
      <c r="H73" s="181">
        <f t="shared" ref="H73:H75" si="33">((F73-D73)/D73)*100</f>
        <v>-33.839727506453173</v>
      </c>
      <c r="I73" s="86"/>
    </row>
    <row r="74" spans="1:14" s="1" customFormat="1">
      <c r="A74" s="108" t="s">
        <v>44</v>
      </c>
      <c r="B74" s="11" t="s">
        <v>8</v>
      </c>
      <c r="C74" s="58">
        <v>22528.904898280034</v>
      </c>
      <c r="D74" s="80">
        <v>74600.605345000004</v>
      </c>
      <c r="E74" s="118">
        <v>22564.905736814944</v>
      </c>
      <c r="F74" s="159">
        <v>77881.676959000004</v>
      </c>
      <c r="G74" s="181">
        <f t="shared" si="32"/>
        <v>0.15979843981523764</v>
      </c>
      <c r="H74" s="181">
        <f t="shared" si="33"/>
        <v>4.3981836324601744</v>
      </c>
      <c r="I74" s="86"/>
    </row>
    <row r="75" spans="1:14" s="1" customFormat="1">
      <c r="A75" s="108" t="s">
        <v>45</v>
      </c>
      <c r="B75" s="11" t="s">
        <v>8</v>
      </c>
      <c r="C75" s="58">
        <v>1295.114941</v>
      </c>
      <c r="D75" s="80">
        <v>4300.2483570000004</v>
      </c>
      <c r="E75" s="118">
        <v>1833.595817892</v>
      </c>
      <c r="F75" s="159">
        <v>5895.4030469999998</v>
      </c>
      <c r="G75" s="181">
        <f t="shared" si="32"/>
        <v>41.577844548393635</v>
      </c>
      <c r="H75" s="181">
        <f t="shared" si="33"/>
        <v>37.094478215505525</v>
      </c>
      <c r="I75" s="16"/>
    </row>
    <row r="76" spans="1:14" s="1" customFormat="1" ht="21" customHeight="1">
      <c r="A76" s="10"/>
      <c r="B76" s="17"/>
      <c r="C76" s="62"/>
      <c r="D76" s="70"/>
      <c r="E76" s="138"/>
      <c r="F76" s="85"/>
      <c r="G76" s="65"/>
      <c r="H76" s="65"/>
      <c r="I76" s="16"/>
    </row>
    <row r="77" spans="1:14" s="1" customFormat="1">
      <c r="A77" s="136" t="s">
        <v>13</v>
      </c>
      <c r="B77" s="42"/>
      <c r="C77" s="201">
        <f>SUM(C72:C75)</f>
        <v>36685.345821281335</v>
      </c>
      <c r="D77" s="201">
        <f>SUM(D72:D75)</f>
        <v>115001.51717500002</v>
      </c>
      <c r="E77" s="201">
        <f>SUM(E72:E75)</f>
        <v>37233.215125409741</v>
      </c>
      <c r="F77" s="201">
        <f>SUM(F72:F75)</f>
        <v>122882.65061899999</v>
      </c>
      <c r="G77" s="229">
        <f>((E77-C77)/C77)*100</f>
        <v>1.4934282119008524</v>
      </c>
      <c r="H77" s="230">
        <f t="shared" ref="H77:H79" si="34">((F77-D77)/D77)*100</f>
        <v>6.8530691051728514</v>
      </c>
      <c r="I77" s="137"/>
    </row>
    <row r="78" spans="1:14" s="1" customFormat="1">
      <c r="A78" s="125"/>
      <c r="B78" s="126"/>
      <c r="C78" s="138"/>
      <c r="D78" s="200"/>
      <c r="E78" s="138"/>
      <c r="F78" s="171"/>
      <c r="G78" s="94"/>
      <c r="H78" s="94"/>
      <c r="I78" s="86"/>
    </row>
    <row r="79" spans="1:14" s="1" customFormat="1">
      <c r="A79" s="139" t="s">
        <v>46</v>
      </c>
      <c r="B79" s="140"/>
      <c r="C79" s="141"/>
      <c r="D79" s="81">
        <v>197722.823493</v>
      </c>
      <c r="E79" s="157"/>
      <c r="F79" s="157">
        <v>248304.77879399998</v>
      </c>
      <c r="G79" s="95"/>
      <c r="H79" s="95">
        <f t="shared" si="34"/>
        <v>25.582254191707282</v>
      </c>
      <c r="I79" s="43"/>
    </row>
    <row r="80" spans="1:14" s="1" customFormat="1">
      <c r="A80" s="129"/>
      <c r="B80" s="130"/>
      <c r="C80" s="61"/>
      <c r="D80" s="164"/>
      <c r="E80" s="61"/>
      <c r="F80" s="106"/>
      <c r="G80" s="87"/>
      <c r="H80" s="87"/>
      <c r="I80" s="142"/>
    </row>
    <row r="81" spans="1:10" s="1" customFormat="1">
      <c r="A81" s="14"/>
      <c r="B81" s="17"/>
      <c r="C81" s="62"/>
      <c r="D81" s="70"/>
      <c r="E81" s="59"/>
      <c r="F81" s="70"/>
      <c r="G81" s="65"/>
      <c r="H81" s="65"/>
      <c r="I81" s="86"/>
    </row>
    <row r="82" spans="1:10" s="1" customFormat="1">
      <c r="A82" s="139" t="s">
        <v>47</v>
      </c>
      <c r="B82" s="44"/>
      <c r="C82" s="63"/>
      <c r="D82" s="166">
        <v>683938.21823300002</v>
      </c>
      <c r="E82" s="158"/>
      <c r="F82" s="81">
        <v>789707.15290899994</v>
      </c>
      <c r="G82" s="95"/>
      <c r="H82" s="95">
        <f t="shared" ref="H82" si="35">((F82-D82)/D82)*100</f>
        <v>15.464691379472988</v>
      </c>
      <c r="I82" s="43"/>
    </row>
    <row r="83" spans="1:10" s="1" customFormat="1">
      <c r="A83" s="143"/>
      <c r="B83" s="18"/>
      <c r="C83" s="144"/>
      <c r="D83" s="187"/>
      <c r="E83" s="188"/>
      <c r="F83" s="171"/>
      <c r="G83" s="66"/>
      <c r="H83" s="64"/>
      <c r="I83" s="145"/>
    </row>
    <row r="84" spans="1:10" s="1" customFormat="1" ht="78" customHeight="1">
      <c r="A84" s="146" t="s">
        <v>60</v>
      </c>
      <c r="B84" s="147"/>
      <c r="C84" s="148"/>
      <c r="D84" s="189">
        <f>D70/D82*100</f>
        <v>4.4088430650803891</v>
      </c>
      <c r="E84" s="190"/>
      <c r="F84" s="189">
        <f>F70/F82*100</f>
        <v>4.6019644359467762</v>
      </c>
      <c r="G84" s="149"/>
      <c r="H84" s="150"/>
      <c r="I84" s="151"/>
    </row>
    <row r="85" spans="1:10" s="2" customFormat="1">
      <c r="A85" s="19" t="s">
        <v>48</v>
      </c>
      <c r="B85" s="20"/>
      <c r="C85" s="53"/>
      <c r="D85" s="84"/>
      <c r="E85" s="82"/>
      <c r="F85" s="84"/>
      <c r="J85" s="1"/>
    </row>
    <row r="86" spans="1:10" s="2" customFormat="1" ht="24">
      <c r="A86" s="19" t="s">
        <v>54</v>
      </c>
      <c r="B86" s="20"/>
      <c r="C86" s="53"/>
      <c r="D86" s="53"/>
      <c r="E86" s="53"/>
      <c r="F86" s="53"/>
      <c r="G86" s="54"/>
      <c r="H86" s="54"/>
      <c r="I86" s="54"/>
      <c r="J86" s="1"/>
    </row>
    <row r="87" spans="1:10" s="2" customFormat="1" ht="24">
      <c r="A87" s="19" t="s">
        <v>55</v>
      </c>
      <c r="B87" s="20"/>
      <c r="C87" s="53"/>
      <c r="D87" s="53"/>
      <c r="E87" s="53"/>
      <c r="F87" s="21"/>
      <c r="H87" s="53"/>
      <c r="I87" s="53"/>
      <c r="J87" s="1"/>
    </row>
    <row r="88" spans="1:10" s="2" customFormat="1" ht="24">
      <c r="A88" s="19" t="s">
        <v>56</v>
      </c>
      <c r="B88" s="20"/>
      <c r="C88" s="53"/>
      <c r="D88" s="53"/>
      <c r="E88" s="53"/>
      <c r="F88" s="21"/>
      <c r="G88" s="22"/>
      <c r="H88" s="23"/>
      <c r="I88" s="23"/>
      <c r="J88" s="1"/>
    </row>
    <row r="89" spans="1:10" s="2" customFormat="1" ht="24">
      <c r="A89" s="19" t="s">
        <v>57</v>
      </c>
      <c r="B89" s="20"/>
      <c r="C89" s="53"/>
      <c r="D89" s="53"/>
      <c r="E89" s="53"/>
      <c r="F89" s="21"/>
      <c r="G89" s="22"/>
      <c r="H89" s="23"/>
      <c r="I89" s="23"/>
      <c r="J89" s="1"/>
    </row>
    <row r="90" spans="1:10" ht="24">
      <c r="A90" s="24" t="s">
        <v>58</v>
      </c>
      <c r="B90" s="25"/>
      <c r="C90" s="47"/>
      <c r="D90" s="48"/>
      <c r="F90" s="21"/>
      <c r="G90" s="26"/>
      <c r="H90" s="26"/>
      <c r="I90" s="21"/>
    </row>
    <row r="91" spans="1:10">
      <c r="A91" s="24" t="s">
        <v>49</v>
      </c>
      <c r="B91" s="2"/>
      <c r="C91" s="2"/>
      <c r="D91" s="2"/>
      <c r="E91" s="2"/>
      <c r="F91" s="2"/>
      <c r="G91" s="27"/>
      <c r="H91" s="27"/>
      <c r="I91" s="21"/>
    </row>
    <row r="92" spans="1:10">
      <c r="A92" s="24"/>
      <c r="B92" s="25"/>
      <c r="C92" s="47"/>
      <c r="D92" s="48"/>
      <c r="F92" s="21"/>
      <c r="G92" s="26"/>
      <c r="H92" s="26"/>
      <c r="I92" s="21"/>
    </row>
    <row r="93" spans="1:10">
      <c r="A93" s="28"/>
      <c r="B93" s="25"/>
      <c r="C93" s="47"/>
      <c r="D93" s="48"/>
      <c r="F93" s="49"/>
      <c r="G93" s="29"/>
      <c r="H93" s="30"/>
      <c r="I93" s="37"/>
    </row>
    <row r="94" spans="1:10">
      <c r="A94" s="28"/>
      <c r="B94" s="25"/>
      <c r="C94" s="47"/>
      <c r="D94" s="48"/>
      <c r="F94" s="50"/>
      <c r="G94" s="31"/>
      <c r="H94" s="32"/>
      <c r="I94" s="38"/>
    </row>
    <row r="95" spans="1:10">
      <c r="A95" s="33"/>
      <c r="B95" s="34"/>
      <c r="C95" s="51"/>
      <c r="D95" s="52"/>
      <c r="F95" s="35"/>
      <c r="G95" s="36"/>
      <c r="H95" s="35"/>
      <c r="I95" s="39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4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Jan-July 2024</vt:lpstr>
      <vt:lpstr>'Jan-July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Muhamad Muslimat Amat Usman</cp:lastModifiedBy>
  <cp:lastPrinted>2024-05-07T07:54:08Z</cp:lastPrinted>
  <dcterms:created xsi:type="dcterms:W3CDTF">2016-09-13T01:55:00Z</dcterms:created>
  <dcterms:modified xsi:type="dcterms:W3CDTF">2024-09-06T01:46:23Z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