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rin.ahmad\Desktop\AA Trade\MONTHLY PERFORMANCE\Sept\OVERALL PERFORMANCE\Sept\"/>
    </mc:Choice>
  </mc:AlternateContent>
  <bookViews>
    <workbookView xWindow="-120" yWindow="-120" windowWidth="20730" windowHeight="11040"/>
  </bookViews>
  <sheets>
    <sheet name="Jan.- Sept. 2023" sheetId="1" r:id="rId1"/>
    <sheet name="Jan.- Sept. 2023 (2)" sheetId="3" r:id="rId2"/>
  </sheets>
  <definedNames>
    <definedName name="_xlnm.Print_Area" localSheetId="0">'Jan.- Sept. 2023'!$A$2:$I$91</definedName>
    <definedName name="_xlnm.Print_Area" localSheetId="1">'Jan.- Sept. 2023 (2)'!$A$2:$I$91</definedName>
  </definedNames>
  <calcPr calcId="191029"/>
</workbook>
</file>

<file path=xl/calcChain.xml><?xml version="1.0" encoding="utf-8"?>
<calcChain xmlns="http://schemas.openxmlformats.org/spreadsheetml/2006/main">
  <c r="F84" i="3" l="1"/>
  <c r="D84" i="3"/>
  <c r="H82" i="3"/>
  <c r="H79" i="3"/>
  <c r="H77" i="3"/>
  <c r="G77" i="3"/>
  <c r="F77" i="3"/>
  <c r="E77" i="3"/>
  <c r="D77" i="3"/>
  <c r="C77" i="3"/>
  <c r="H75" i="3"/>
  <c r="G75" i="3"/>
  <c r="H74" i="3"/>
  <c r="G74" i="3"/>
  <c r="H73" i="3"/>
  <c r="G73" i="3"/>
  <c r="H72" i="3"/>
  <c r="G72" i="3"/>
  <c r="H70" i="3"/>
  <c r="I68" i="3"/>
  <c r="H68" i="3"/>
  <c r="G68" i="3"/>
  <c r="F68" i="3"/>
  <c r="E68" i="3"/>
  <c r="H66" i="3"/>
  <c r="F66" i="3"/>
  <c r="I66" i="3" s="1"/>
  <c r="E66" i="3"/>
  <c r="G66" i="3" s="1"/>
  <c r="I65" i="3"/>
  <c r="G65" i="3"/>
  <c r="F65" i="3"/>
  <c r="H65" i="3" s="1"/>
  <c r="E65" i="3"/>
  <c r="G64" i="3"/>
  <c r="F64" i="3"/>
  <c r="I64" i="3" s="1"/>
  <c r="E64" i="3"/>
  <c r="I61" i="3"/>
  <c r="H61" i="3"/>
  <c r="G61" i="3"/>
  <c r="F61" i="3"/>
  <c r="E61" i="3"/>
  <c r="H59" i="3"/>
  <c r="F59" i="3"/>
  <c r="I59" i="3" s="1"/>
  <c r="E59" i="3"/>
  <c r="G59" i="3" s="1"/>
  <c r="F58" i="3"/>
  <c r="I58" i="3" s="1"/>
  <c r="E58" i="3"/>
  <c r="G58" i="3" s="1"/>
  <c r="H55" i="3"/>
  <c r="G55" i="3"/>
  <c r="F55" i="3"/>
  <c r="I55" i="3" s="1"/>
  <c r="E55" i="3"/>
  <c r="I53" i="3"/>
  <c r="H53" i="3"/>
  <c r="F53" i="3"/>
  <c r="E53" i="3"/>
  <c r="G53" i="3" s="1"/>
  <c r="H52" i="3"/>
  <c r="F52" i="3"/>
  <c r="I52" i="3" s="1"/>
  <c r="E52" i="3"/>
  <c r="G52" i="3" s="1"/>
  <c r="I51" i="3"/>
  <c r="G51" i="3"/>
  <c r="F51" i="3"/>
  <c r="H51" i="3" s="1"/>
  <c r="E51" i="3"/>
  <c r="G50" i="3"/>
  <c r="F50" i="3"/>
  <c r="I50" i="3" s="1"/>
  <c r="E50" i="3"/>
  <c r="I49" i="3"/>
  <c r="H49" i="3"/>
  <c r="G49" i="3"/>
  <c r="F49" i="3"/>
  <c r="E49" i="3"/>
  <c r="F48" i="3"/>
  <c r="H48" i="3" s="1"/>
  <c r="E48" i="3"/>
  <c r="G48" i="3" s="1"/>
  <c r="F47" i="3"/>
  <c r="I47" i="3" s="1"/>
  <c r="E47" i="3"/>
  <c r="G47" i="3" s="1"/>
  <c r="H44" i="3"/>
  <c r="G44" i="3"/>
  <c r="F44" i="3"/>
  <c r="I44" i="3" s="1"/>
  <c r="E44" i="3"/>
  <c r="F42" i="3"/>
  <c r="I42" i="3" s="1"/>
  <c r="H41" i="3"/>
  <c r="F41" i="3"/>
  <c r="I41" i="3" s="1"/>
  <c r="I40" i="3"/>
  <c r="F40" i="3"/>
  <c r="H40" i="3" s="1"/>
  <c r="I39" i="3"/>
  <c r="H39" i="3"/>
  <c r="F39" i="3"/>
  <c r="I38" i="3"/>
  <c r="F38" i="3"/>
  <c r="H38" i="3" s="1"/>
  <c r="G37" i="3"/>
  <c r="F37" i="3"/>
  <c r="I37" i="3" s="1"/>
  <c r="E37" i="3"/>
  <c r="I36" i="3"/>
  <c r="H36" i="3"/>
  <c r="G36" i="3"/>
  <c r="F36" i="3"/>
  <c r="E36" i="3"/>
  <c r="F35" i="3"/>
  <c r="I35" i="3" s="1"/>
  <c r="E35" i="3"/>
  <c r="G35" i="3" s="1"/>
  <c r="F34" i="3"/>
  <c r="I34" i="3" s="1"/>
  <c r="E34" i="3"/>
  <c r="G34" i="3" s="1"/>
  <c r="H33" i="3"/>
  <c r="G33" i="3"/>
  <c r="F33" i="3"/>
  <c r="I33" i="3" s="1"/>
  <c r="E33" i="3"/>
  <c r="I32" i="3"/>
  <c r="H32" i="3"/>
  <c r="F32" i="3"/>
  <c r="E32" i="3"/>
  <c r="G32" i="3" s="1"/>
  <c r="I29" i="3"/>
  <c r="H29" i="3"/>
  <c r="F29" i="3"/>
  <c r="E29" i="3"/>
  <c r="G29" i="3" s="1"/>
  <c r="F27" i="3"/>
  <c r="I27" i="3" s="1"/>
  <c r="I26" i="3"/>
  <c r="H26" i="3"/>
  <c r="F26" i="3"/>
  <c r="F25" i="3"/>
  <c r="I25" i="3" s="1"/>
  <c r="H24" i="3"/>
  <c r="F24" i="3"/>
  <c r="I24" i="3" s="1"/>
  <c r="I23" i="3"/>
  <c r="F23" i="3"/>
  <c r="H23" i="3" s="1"/>
  <c r="I22" i="3"/>
  <c r="H22" i="3"/>
  <c r="F22" i="3"/>
  <c r="I21" i="3"/>
  <c r="H21" i="3"/>
  <c r="G21" i="3"/>
  <c r="F21" i="3"/>
  <c r="E21" i="3"/>
  <c r="F20" i="3"/>
  <c r="H20" i="3" s="1"/>
  <c r="E20" i="3"/>
  <c r="G20" i="3" s="1"/>
  <c r="I17" i="3"/>
  <c r="F17" i="3"/>
  <c r="H17" i="3" s="1"/>
  <c r="E17" i="3"/>
  <c r="G17" i="3" s="1"/>
  <c r="H15" i="3"/>
  <c r="G15" i="3"/>
  <c r="F15" i="3"/>
  <c r="I15" i="3" s="1"/>
  <c r="E15" i="3"/>
  <c r="I14" i="3"/>
  <c r="H14" i="3"/>
  <c r="F14" i="3"/>
  <c r="E14" i="3"/>
  <c r="G14" i="3" s="1"/>
  <c r="I13" i="3"/>
  <c r="H13" i="3"/>
  <c r="F13" i="3"/>
  <c r="E13" i="3"/>
  <c r="G13" i="3" s="1"/>
  <c r="I12" i="3"/>
  <c r="G12" i="3"/>
  <c r="F12" i="3"/>
  <c r="H12" i="3" s="1"/>
  <c r="E12" i="3"/>
  <c r="G11" i="3"/>
  <c r="F11" i="3"/>
  <c r="I11" i="3" s="1"/>
  <c r="E11" i="3"/>
  <c r="H27" i="3" l="1"/>
  <c r="H35" i="3"/>
  <c r="H42" i="3"/>
  <c r="I48" i="3"/>
  <c r="I20" i="3"/>
  <c r="H25" i="3"/>
  <c r="H11" i="3"/>
  <c r="H37" i="3"/>
  <c r="H50" i="3"/>
  <c r="H64" i="3"/>
  <c r="H34" i="3"/>
  <c r="H47" i="3"/>
  <c r="H58" i="3"/>
</calcChain>
</file>

<file path=xl/sharedStrings.xml><?xml version="1.0" encoding="utf-8"?>
<sst xmlns="http://schemas.openxmlformats.org/spreadsheetml/2006/main" count="257" uniqueCount="104">
  <si>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</si>
  <si>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</si>
  <si>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</si>
  <si>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</si>
  <si>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</si>
  <si>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</si>
  <si>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</si>
  <si>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</si>
  <si>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</si>
  <si>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</si>
  <si>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</si>
  <si>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</si>
  <si>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</si>
  <si>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</si>
  <si>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</si>
  <si>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</si>
  <si>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</si>
  <si>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</si>
  <si>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</si>
  <si>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</si>
  <si>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</si>
  <si>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</si>
  <si>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</si>
  <si>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</si>
  <si>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</si>
  <si>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</si>
  <si>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</si>
  <si>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</si>
  <si>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</si>
  <si>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</si>
  <si>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</si>
  <si>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</si>
  <si>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</si>
  <si>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</si>
  <si>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</si>
  <si>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</si>
  <si>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</si>
  <si>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</si>
  <si>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</si>
  <si>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</si>
  <si>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</si>
  <si>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</si>
  <si>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</si>
  <si>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</si>
  <si>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</si>
  <si>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</si>
  <si>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</si>
  <si>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</si>
  <si>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</si>
  <si>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</si>
  <si>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</si>
  <si>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</si>
  <si>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</si>
  <si>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</si>
  <si>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</si>
  <si>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</si>
  <si>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</si>
  <si>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</si>
  <si>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</si>
  <si>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</si>
  <si>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</si>
  <si>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- SEPTEMBER 2022 &amp; 2023</t>
  </si>
  <si>
    <t>January - September 2022</t>
  </si>
  <si>
    <r>
      <t>January - September 2023</t>
    </r>
    <r>
      <rPr>
        <b/>
        <vertAlign val="superscript"/>
        <sz val="16"/>
        <color theme="1"/>
        <rFont val="Arial"/>
        <family val="2"/>
      </rPr>
      <t>P</t>
    </r>
  </si>
  <si>
    <t>PALM OIL</t>
  </si>
  <si>
    <t>PALM KERNEL OIL</t>
  </si>
  <si>
    <t>PALM-BASED OLEOCHEMICAL</t>
  </si>
  <si>
    <t>OTHER PALM-BASED PRODUCTS</t>
  </si>
  <si>
    <t>PALM KERNEL CAKE</t>
  </si>
  <si>
    <t>TOTAL</t>
  </si>
  <si>
    <t>NATURAL RUBBER</t>
  </si>
  <si>
    <t>TYRES</t>
  </si>
  <si>
    <t>INNER TUBES</t>
  </si>
  <si>
    <t>LATEX GOODS</t>
  </si>
  <si>
    <t>FOOTWEAR</t>
  </si>
  <si>
    <t>INDUSTRIAL RUBBER GOODS</t>
  </si>
  <si>
    <t>GENERAL RUBBER GOODS</t>
  </si>
  <si>
    <t>OTHER RUBBER GOODS</t>
  </si>
  <si>
    <t>SAW LOGS</t>
  </si>
  <si>
    <t>SAWN TIMBER</t>
  </si>
  <si>
    <t>FIBREBOARD</t>
  </si>
  <si>
    <t>PLYWOOD</t>
  </si>
  <si>
    <t>MOULDING</t>
  </si>
  <si>
    <t>VENEER SHEET</t>
  </si>
  <si>
    <t>BUILDER'S CARPENTRY &amp; JOINERY</t>
  </si>
  <si>
    <t>WOODEN &amp; RATTAN FURNITURE</t>
  </si>
  <si>
    <t>OTHERS</t>
  </si>
  <si>
    <t xml:space="preserve">       CHIPBOARD/PARTICLEBOARD</t>
  </si>
  <si>
    <t xml:space="preserve">       OTHER TIMBER PRODUCTS</t>
  </si>
  <si>
    <t>COCOA BEANS</t>
  </si>
  <si>
    <t>COCOA BUTTER</t>
  </si>
  <si>
    <t>COCOA POWDER</t>
  </si>
  <si>
    <t>COCOA PASTE NOT DEFATTED</t>
  </si>
  <si>
    <t>COCOA PASTE, WHOLLY OR PARTLY DEFATTED</t>
  </si>
  <si>
    <t>COCOA SHELL</t>
  </si>
  <si>
    <t>CHOCOLATE</t>
  </si>
  <si>
    <t>TOBACCO RAW</t>
  </si>
  <si>
    <t>TOBACCO PRODUCTS</t>
  </si>
  <si>
    <t>BLACK PEPPER</t>
  </si>
  <si>
    <t>WHITE PEPPER</t>
  </si>
  <si>
    <t>GREEN PEPPER</t>
  </si>
  <si>
    <t>968,777 882,243</t>
  </si>
  <si>
    <t>jadual 18</t>
  </si>
  <si>
    <t>NILAI IMPORT BARANGAN UTAMA DAN TERPILIH (RM JUTA)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</si>
</sst>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ED5EC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8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5" xfId="0" applyFont="1" applyBorder="1"/>
    <xf numFmtId="0" fontId="1" fillId="0" borderId="10" xfId="0" applyFont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 indent="2"/>
    </xf>
    <xf numFmtId="0" fontId="1" fillId="0" borderId="1" xfId="0" applyFont="1" applyBorder="1"/>
    <xf numFmtId="0" fontId="1" fillId="0" borderId="2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Border="1" applyAlignment="1">
      <alignment vertical="center"/>
    </xf>
    <xf numFmtId="166" fontId="20" fillId="0" borderId="24" xfId="0" applyNumberFormat="1" applyFont="1" applyBorder="1" applyAlignment="1">
      <alignment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8" fillId="0" borderId="30" xfId="0" applyFont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0" borderId="34" xfId="1" applyFont="1" applyFill="1" applyBorder="1" applyAlignment="1" applyProtection="1">
      <alignment horizontal="right" vertical="top"/>
    </xf>
    <xf numFmtId="2" fontId="1" fillId="0" borderId="0" xfId="1" applyNumberFormat="1" applyFont="1" applyFill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36" xfId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165" fontId="8" fillId="0" borderId="38" xfId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39" xfId="1" applyFont="1" applyFill="1" applyBorder="1" applyAlignment="1" applyProtection="1">
      <alignment horizontal="right" vertical="center"/>
    </xf>
    <xf numFmtId="168" fontId="1" fillId="0" borderId="40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39" xfId="1" applyFont="1" applyFill="1" applyBorder="1" applyAlignment="1" applyProtection="1">
      <alignment horizontal="right" vertical="center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2" xfId="1" applyNumberFormat="1" applyFont="1" applyFill="1" applyBorder="1" applyAlignment="1" applyProtection="1">
      <alignment horizontal="right"/>
    </xf>
    <xf numFmtId="168" fontId="1" fillId="0" borderId="43" xfId="1" applyNumberFormat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 vertical="center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5" borderId="39" xfId="1" applyFont="1" applyFill="1" applyBorder="1" applyAlignment="1" applyProtection="1">
      <alignment horizontal="right" vertical="center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165" fontId="8" fillId="5" borderId="7" xfId="1" applyFont="1" applyFill="1" applyBorder="1" applyAlignment="1" applyProtection="1">
      <alignment horizontal="right" vertical="center"/>
    </xf>
    <xf numFmtId="0" fontId="8" fillId="5" borderId="0" xfId="0" applyFont="1" applyFill="1" applyAlignment="1">
      <alignment horizontal="center"/>
    </xf>
    <xf numFmtId="165" fontId="8" fillId="5" borderId="22" xfId="1" applyFont="1" applyFill="1" applyBorder="1" applyAlignment="1" applyProtection="1">
      <alignment horizontal="right" vertical="center"/>
    </xf>
    <xf numFmtId="0" fontId="8" fillId="5" borderId="7" xfId="0" applyFont="1" applyFill="1" applyBorder="1" applyAlignment="1">
      <alignment horizontal="center"/>
    </xf>
    <xf numFmtId="0" fontId="8" fillId="5" borderId="31" xfId="0" applyFont="1" applyFill="1" applyBorder="1" applyAlignment="1">
      <alignment wrapText="1"/>
    </xf>
    <xf numFmtId="0" fontId="8" fillId="5" borderId="32" xfId="0" applyFont="1" applyFill="1" applyBorder="1" applyAlignment="1">
      <alignment horizontal="center"/>
    </xf>
    <xf numFmtId="165" fontId="8" fillId="5" borderId="33" xfId="1" applyFont="1" applyFill="1" applyBorder="1" applyAlignment="1" applyProtection="1">
      <alignment horizontal="right" vertical="center"/>
    </xf>
    <xf numFmtId="165" fontId="8" fillId="5" borderId="30" xfId="1" applyFont="1" applyFill="1" applyBorder="1" applyAlignment="1" applyProtection="1">
      <alignment horizontal="right" vertical="center"/>
    </xf>
    <xf numFmtId="0" fontId="8" fillId="5" borderId="25" xfId="0" applyFont="1" applyFill="1" applyBorder="1"/>
    <xf numFmtId="0" fontId="8" fillId="5" borderId="24" xfId="0" applyFont="1" applyFill="1" applyBorder="1" applyAlignment="1">
      <alignment horizontal="center"/>
    </xf>
    <xf numFmtId="165" fontId="8" fillId="5" borderId="7" xfId="1" applyFont="1" applyFill="1" applyBorder="1" applyAlignment="1" applyProtection="1">
      <alignment horizontal="right"/>
    </xf>
    <xf numFmtId="165" fontId="8" fillId="5" borderId="0" xfId="1" applyFont="1" applyFill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4" fontId="8" fillId="5" borderId="14" xfId="1" applyNumberFormat="1" applyFont="1" applyFill="1" applyBorder="1" applyAlignment="1" applyProtection="1">
      <alignment horizontal="right" vertical="center"/>
    </xf>
    <xf numFmtId="10" fontId="1" fillId="0" borderId="0" xfId="2" applyNumberFormat="1" applyFont="1" applyFill="1" applyBorder="1" applyAlignment="1" applyProtection="1">
      <alignment horizontal="right" vertical="center" indent="2"/>
    </xf>
    <xf numFmtId="2" fontId="8" fillId="5" borderId="44" xfId="1" applyNumberFormat="1" applyFont="1" applyFill="1" applyBorder="1" applyAlignment="1" applyProtection="1">
      <alignment horizontal="right" vertical="center" indent="2"/>
    </xf>
    <xf numFmtId="165" fontId="8" fillId="5" borderId="45" xfId="1" applyFont="1" applyFill="1" applyBorder="1" applyAlignment="1" applyProtection="1">
      <alignment vertical="center"/>
    </xf>
    <xf numFmtId="2" fontId="8" fillId="5" borderId="45" xfId="1" applyNumberFormat="1" applyFont="1" applyFill="1" applyBorder="1" applyAlignment="1" applyProtection="1">
      <alignment vertical="center"/>
    </xf>
    <xf numFmtId="2" fontId="8" fillId="5" borderId="46" xfId="1" applyNumberFormat="1" applyFont="1" applyFill="1" applyBorder="1" applyAlignment="1" applyProtection="1">
      <alignment horizontal="right" vertical="center" indent="2"/>
    </xf>
    <xf numFmtId="0" fontId="22" fillId="0" borderId="0" xfId="0" applyFont="1"/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5" borderId="19" xfId="1" applyFont="1" applyFill="1" applyBorder="1" applyAlignment="1" applyProtection="1">
      <alignment horizontal="right"/>
    </xf>
    <xf numFmtId="165" fontId="8" fillId="0" borderId="19" xfId="1" applyFont="1" applyFill="1" applyBorder="1" applyAlignment="1" applyProtection="1">
      <alignment horizontal="right"/>
    </xf>
    <xf numFmtId="165" fontId="1" fillId="0" borderId="12" xfId="1" applyFont="1" applyFill="1" applyBorder="1" applyAlignment="1" applyProtection="1">
      <alignment horizontal="right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47" xfId="1" applyNumberFormat="1" applyFont="1" applyFill="1" applyBorder="1" applyAlignment="1" applyProtection="1">
      <alignment horizontal="right" vertical="center" indent="2"/>
    </xf>
    <xf numFmtId="2" fontId="8" fillId="5" borderId="48" xfId="1" applyNumberFormat="1" applyFont="1" applyFill="1" applyBorder="1" applyAlignment="1" applyProtection="1">
      <alignment vertical="center"/>
    </xf>
    <xf numFmtId="2" fontId="8" fillId="0" borderId="30" xfId="1" applyNumberFormat="1" applyFont="1" applyFill="1" applyBorder="1" applyAlignment="1" applyProtection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view="pageBreakPreview" zoomScaleNormal="75" zoomScaleSheetLayoutView="100" workbookViewId="0">
      <pane ySplit="9" topLeftCell="A10" activePane="bottomLeft" state="frozen"/>
      <selection pane="bottomLeft" activeCell="S9" sqref="S9"/>
    </sheetView>
  </sheetViews>
  <sheetFormatPr defaultColWidth="9" defaultRowHeight="20.25"/>
  <cols>
    <col min="1" max="1" width="58.85546875" style="3" customWidth="1"/>
    <col min="2" max="2" width="22.7109375" style="4" customWidth="1"/>
    <col min="3" max="3" width="24.7109375" style="5" customWidth="1"/>
    <col min="4" max="4" width="26.5703125" style="5" bestFit="1" customWidth="1"/>
    <col min="5" max="5" width="24.28515625" style="5" customWidth="1"/>
    <col min="6" max="6" width="27.28515625" style="5" customWidth="1"/>
    <col min="7" max="7" width="27.140625" style="3" customWidth="1"/>
    <col min="8" max="8" width="27.140625" style="5" customWidth="1"/>
    <col min="9" max="9" width="30.140625" style="6" customWidth="1"/>
    <col min="10" max="10" width="9" style="3" customWidth="1"/>
    <col min="11" max="16384" width="9" style="3"/>
  </cols>
  <sheetData>
    <row r="2" spans="1:9" s="1" customFormat="1" ht="27.75">
      <c r="A2" s="169" t="s">
        <v>0</v>
      </c>
      <c r="B2" s="169"/>
      <c r="C2" s="169"/>
      <c r="D2" s="169"/>
      <c r="E2" s="169"/>
      <c r="F2" s="169"/>
      <c r="G2" s="169"/>
      <c r="H2" s="169"/>
      <c r="I2" s="169"/>
    </row>
    <row r="3" spans="1:9" s="1" customFormat="1" ht="27.75">
      <c r="A3" s="170" t="s">
        <v>61</v>
      </c>
      <c r="B3" s="170"/>
      <c r="C3" s="170"/>
      <c r="D3" s="170"/>
      <c r="E3" s="170"/>
      <c r="F3" s="170"/>
      <c r="G3" s="170"/>
      <c r="H3" s="170"/>
      <c r="I3" s="170"/>
    </row>
    <row r="4" spans="1:9" s="1" customFormat="1" ht="25.5">
      <c r="A4" s="7"/>
      <c r="B4" s="8"/>
      <c r="C4" s="59"/>
      <c r="D4" s="60"/>
      <c r="E4" s="61"/>
      <c r="F4" s="61"/>
      <c r="H4" s="9"/>
      <c r="I4" s="9"/>
    </row>
    <row r="5" spans="1:9" s="1" customFormat="1" ht="24" customHeight="1">
      <c r="A5" s="171" t="s">
        <v>1</v>
      </c>
      <c r="B5" s="174" t="s">
        <v>2</v>
      </c>
      <c r="C5" s="161" t="s">
        <v>62</v>
      </c>
      <c r="D5" s="162"/>
      <c r="E5" s="161" t="s">
        <v>63</v>
      </c>
      <c r="F5" s="162"/>
      <c r="G5" s="165" t="s">
        <v>3</v>
      </c>
      <c r="H5" s="166"/>
      <c r="I5" s="158" t="s">
        <v>4</v>
      </c>
    </row>
    <row r="6" spans="1:9" s="1" customFormat="1" ht="23.25">
      <c r="A6" s="172"/>
      <c r="B6" s="175"/>
      <c r="C6" s="163"/>
      <c r="D6" s="164"/>
      <c r="E6" s="163"/>
      <c r="F6" s="164"/>
      <c r="G6" s="167"/>
      <c r="H6" s="168"/>
      <c r="I6" s="159"/>
    </row>
    <row r="7" spans="1:9" s="1" customFormat="1" ht="23.25">
      <c r="A7" s="172"/>
      <c r="B7" s="175"/>
      <c r="C7" s="177" t="s">
        <v>5</v>
      </c>
      <c r="D7" s="177" t="s">
        <v>6</v>
      </c>
      <c r="E7" s="177" t="s">
        <v>5</v>
      </c>
      <c r="F7" s="177" t="s">
        <v>6</v>
      </c>
      <c r="G7" s="177" t="s">
        <v>5</v>
      </c>
      <c r="H7" s="177" t="s">
        <v>7</v>
      </c>
      <c r="I7" s="159"/>
    </row>
    <row r="8" spans="1:9" s="1" customFormat="1" ht="23.25">
      <c r="A8" s="172"/>
      <c r="B8" s="175"/>
      <c r="C8" s="178"/>
      <c r="D8" s="178"/>
      <c r="E8" s="178"/>
      <c r="F8" s="178"/>
      <c r="G8" s="178"/>
      <c r="H8" s="178"/>
      <c r="I8" s="159"/>
    </row>
    <row r="9" spans="1:9" s="1" customFormat="1" ht="93.75" customHeight="1">
      <c r="A9" s="173"/>
      <c r="B9" s="176"/>
      <c r="C9" s="179"/>
      <c r="D9" s="179"/>
      <c r="E9" s="179"/>
      <c r="F9" s="179"/>
      <c r="G9" s="179"/>
      <c r="H9" s="179"/>
      <c r="I9" s="160"/>
    </row>
    <row r="10" spans="1:9" s="1" customFormat="1" ht="23.25">
      <c r="A10" s="10"/>
      <c r="B10" s="11"/>
      <c r="C10" s="62"/>
      <c r="D10" s="62"/>
      <c r="E10" s="63"/>
      <c r="F10" s="108"/>
      <c r="G10" s="106"/>
      <c r="H10" s="103"/>
      <c r="I10" s="17"/>
    </row>
    <row r="11" spans="1:9" s="1" customFormat="1" ht="22.5" customHeight="1">
      <c r="A11" s="12" t="s">
        <v>50</v>
      </c>
      <c r="B11" s="13" t="s">
        <v>8</v>
      </c>
      <c r="C11" s="139">
        <v>1187.1311666379997</v>
      </c>
      <c r="D11" s="140">
        <v>6842.4732459999996</v>
      </c>
      <c r="E11" s="140">
        <v>1011.5265930000002</v>
      </c>
      <c r="F11" s="140">
        <v>4166.4462409999996</v>
      </c>
      <c r="G11" s="104">
        <v>-14.792348021265278</v>
      </c>
      <c r="H11" s="104">
        <v>-39.109060551524443</v>
      </c>
      <c r="I11" s="87">
        <v>10.883194648750703</v>
      </c>
    </row>
    <row r="12" spans="1:9" s="1" customFormat="1" ht="23.25">
      <c r="A12" s="12" t="s">
        <v>9</v>
      </c>
      <c r="B12" s="13" t="s">
        <v>8</v>
      </c>
      <c r="C12" s="139">
        <v>192.94420499999995</v>
      </c>
      <c r="D12" s="140">
        <v>1420.734905</v>
      </c>
      <c r="E12" s="140">
        <v>152.45148799999998</v>
      </c>
      <c r="F12" s="140">
        <v>651.82721500000002</v>
      </c>
      <c r="G12" s="104">
        <v>-20.98674951134188</v>
      </c>
      <c r="H12" s="104">
        <v>-54.120419459955485</v>
      </c>
      <c r="I12" s="87">
        <v>1.7026410633574944</v>
      </c>
    </row>
    <row r="13" spans="1:9" s="1" customFormat="1" ht="23.25">
      <c r="A13" s="12" t="s">
        <v>10</v>
      </c>
      <c r="B13" s="13" t="s">
        <v>8</v>
      </c>
      <c r="C13" s="139">
        <v>1183.7828272531776</v>
      </c>
      <c r="D13" s="140">
        <v>8327.9599259999995</v>
      </c>
      <c r="E13" s="140">
        <v>1176.9378912977895</v>
      </c>
      <c r="F13" s="140">
        <v>5847.2668309999999</v>
      </c>
      <c r="G13" s="104">
        <v>-0.57822565066862319</v>
      </c>
      <c r="H13" s="104">
        <v>-29.78752440024649</v>
      </c>
      <c r="I13" s="87">
        <v>15.273674350753897</v>
      </c>
    </row>
    <row r="14" spans="1:9" s="1" customFormat="1" ht="23.25">
      <c r="A14" s="12" t="s">
        <v>11</v>
      </c>
      <c r="B14" s="13" t="s">
        <v>8</v>
      </c>
      <c r="C14" s="139">
        <v>265.49492566790002</v>
      </c>
      <c r="D14" s="140">
        <v>1592.8143769999999</v>
      </c>
      <c r="E14" s="140">
        <v>343.26848317701018</v>
      </c>
      <c r="F14" s="140">
        <v>1582.6789220000001</v>
      </c>
      <c r="G14" s="104">
        <v>29.293801873409393</v>
      </c>
      <c r="H14" s="104">
        <v>-0.63632367627730591</v>
      </c>
      <c r="I14" s="87">
        <v>4.1341233699602009</v>
      </c>
    </row>
    <row r="15" spans="1:9" s="1" customFormat="1" ht="23.25">
      <c r="A15" s="12" t="s">
        <v>12</v>
      </c>
      <c r="B15" s="13" t="s">
        <v>8</v>
      </c>
      <c r="C15" s="139">
        <v>9.8860000000000003E-2</v>
      </c>
      <c r="D15" s="140">
        <v>0.42736800000000003</v>
      </c>
      <c r="E15" s="140">
        <v>0.37604000000000004</v>
      </c>
      <c r="F15" s="140">
        <v>0.18374199999999999</v>
      </c>
      <c r="G15" s="104">
        <v>280.37628970260977</v>
      </c>
      <c r="H15" s="104">
        <v>-57.006139907527007</v>
      </c>
      <c r="I15" s="87">
        <v>4.7995337884662077E-4</v>
      </c>
    </row>
    <row r="16" spans="1:9" s="1" customFormat="1" ht="23.25">
      <c r="A16" s="12"/>
      <c r="B16" s="14"/>
      <c r="C16" s="82"/>
      <c r="D16" s="82"/>
      <c r="E16" s="82"/>
      <c r="F16" s="109"/>
      <c r="G16" s="104"/>
      <c r="H16" s="81"/>
      <c r="I16" s="87"/>
    </row>
    <row r="17" spans="1:9" s="1" customFormat="1" ht="23.25">
      <c r="A17" s="121" t="s">
        <v>13</v>
      </c>
      <c r="B17" s="122" t="s">
        <v>8</v>
      </c>
      <c r="C17" s="123">
        <v>2829.4519845590767</v>
      </c>
      <c r="D17" s="123">
        <v>18184.409822000001</v>
      </c>
      <c r="E17" s="123">
        <v>2684.5604954747996</v>
      </c>
      <c r="F17" s="124">
        <v>12248.402951</v>
      </c>
      <c r="G17" s="125">
        <v>-5.1208322274059022</v>
      </c>
      <c r="H17" s="125">
        <v>-32.643384795576132</v>
      </c>
      <c r="I17" s="125">
        <v>31.994113386201146</v>
      </c>
    </row>
    <row r="18" spans="1:9" s="1" customFormat="1" ht="23.25">
      <c r="A18" s="15"/>
      <c r="B18" s="16"/>
      <c r="C18" s="64"/>
      <c r="D18" s="65"/>
      <c r="E18" s="83"/>
      <c r="F18" s="117"/>
      <c r="G18" s="105"/>
      <c r="H18" s="105"/>
      <c r="I18" s="120"/>
    </row>
    <row r="19" spans="1:9" s="1" customFormat="1" ht="23.25">
      <c r="A19" s="12"/>
      <c r="B19" s="14"/>
      <c r="C19" s="84"/>
      <c r="D19" s="85"/>
      <c r="E19" s="84"/>
      <c r="F19" s="111"/>
      <c r="G19" s="104"/>
      <c r="H19" s="81"/>
      <c r="I19" s="87"/>
    </row>
    <row r="20" spans="1:9" s="1" customFormat="1" ht="23.25">
      <c r="A20" s="12" t="s">
        <v>14</v>
      </c>
      <c r="B20" s="8" t="s">
        <v>8</v>
      </c>
      <c r="C20" s="140">
        <v>907.33878357999981</v>
      </c>
      <c r="D20" s="140">
        <v>5828.6019729999998</v>
      </c>
      <c r="E20" s="140">
        <v>667.36063449000005</v>
      </c>
      <c r="F20" s="140">
        <v>3741.209308</v>
      </c>
      <c r="G20" s="104">
        <v>-26.448571738897897</v>
      </c>
      <c r="H20" s="104">
        <v>-35.812921772141735</v>
      </c>
      <c r="I20" s="87">
        <v>9.7724311716810952</v>
      </c>
    </row>
    <row r="21" spans="1:9" s="1" customFormat="1" ht="23.25">
      <c r="A21" s="12" t="s">
        <v>15</v>
      </c>
      <c r="B21" s="8" t="s">
        <v>8</v>
      </c>
      <c r="C21" s="140">
        <v>608.10704451920003</v>
      </c>
      <c r="D21" s="140">
        <v>3829.8769160000002</v>
      </c>
      <c r="E21" s="140">
        <v>516.01081284021336</v>
      </c>
      <c r="F21" s="140">
        <v>2720.264334</v>
      </c>
      <c r="G21" s="104">
        <v>-15.144740142223245</v>
      </c>
      <c r="H21" s="104">
        <v>-28.972538970231493</v>
      </c>
      <c r="I21" s="87">
        <v>7.1056158007382768</v>
      </c>
    </row>
    <row r="22" spans="1:9" s="1" customFormat="1" ht="23.25">
      <c r="A22" s="12" t="s">
        <v>16</v>
      </c>
      <c r="B22" s="14"/>
      <c r="C22" s="86"/>
      <c r="D22" s="140">
        <v>2672.564844</v>
      </c>
      <c r="E22" s="86"/>
      <c r="F22" s="140">
        <v>2412.7563260000002</v>
      </c>
      <c r="G22" s="104"/>
      <c r="H22" s="104">
        <v>-9.7213176542106687</v>
      </c>
      <c r="I22" s="87">
        <v>6.3023726257320529</v>
      </c>
    </row>
    <row r="23" spans="1:9" s="1" customFormat="1" ht="23.25">
      <c r="A23" s="12" t="s">
        <v>17</v>
      </c>
      <c r="B23" s="14"/>
      <c r="C23" s="86"/>
      <c r="D23" s="140">
        <v>53.092523</v>
      </c>
      <c r="E23" s="86"/>
      <c r="F23" s="140">
        <v>43.898820999999998</v>
      </c>
      <c r="G23" s="104"/>
      <c r="H23" s="104">
        <v>-17.316378051952817</v>
      </c>
      <c r="I23" s="87">
        <v>0.11466832551258281</v>
      </c>
    </row>
    <row r="24" spans="1:9" s="1" customFormat="1" ht="23.25">
      <c r="A24" s="12" t="s">
        <v>18</v>
      </c>
      <c r="B24" s="14"/>
      <c r="C24" s="86"/>
      <c r="D24" s="140">
        <v>1417.049053</v>
      </c>
      <c r="E24" s="86"/>
      <c r="F24" s="140">
        <v>893.54249500000003</v>
      </c>
      <c r="G24" s="104"/>
      <c r="H24" s="104">
        <v>-36.943432331555279</v>
      </c>
      <c r="I24" s="87">
        <v>2.3340267310592555</v>
      </c>
    </row>
    <row r="25" spans="1:9" s="1" customFormat="1" ht="23.25">
      <c r="A25" s="12" t="s">
        <v>19</v>
      </c>
      <c r="B25" s="14"/>
      <c r="C25" s="86"/>
      <c r="D25" s="140">
        <v>1522.5064729999999</v>
      </c>
      <c r="E25" s="86"/>
      <c r="F25" s="140">
        <v>1681.5507769999999</v>
      </c>
      <c r="G25" s="104"/>
      <c r="H25" s="104">
        <v>10.446215291723099</v>
      </c>
      <c r="I25" s="87">
        <v>4.3923870270450438</v>
      </c>
    </row>
    <row r="26" spans="1:9" s="1" customFormat="1" ht="23.25">
      <c r="A26" s="12" t="s">
        <v>20</v>
      </c>
      <c r="B26" s="14"/>
      <c r="C26" s="86"/>
      <c r="D26" s="140">
        <v>1465.530608</v>
      </c>
      <c r="E26" s="86"/>
      <c r="F26" s="140">
        <v>1423.0060550000001</v>
      </c>
      <c r="G26" s="104"/>
      <c r="H26" s="104">
        <v>-2.9016489159535839</v>
      </c>
      <c r="I26" s="87">
        <v>3.7170410914023484</v>
      </c>
    </row>
    <row r="27" spans="1:9" s="1" customFormat="1" ht="23.25">
      <c r="A27" s="12" t="s">
        <v>21</v>
      </c>
      <c r="B27" s="14"/>
      <c r="C27" s="86"/>
      <c r="D27" s="140">
        <v>1224.4273450000001</v>
      </c>
      <c r="E27" s="86"/>
      <c r="F27" s="140">
        <v>1281.26944</v>
      </c>
      <c r="G27" s="104"/>
      <c r="H27" s="104">
        <v>4.6423411917511501</v>
      </c>
      <c r="I27" s="87">
        <v>3.3468101846116713</v>
      </c>
    </row>
    <row r="28" spans="1:9" s="1" customFormat="1" ht="23.25">
      <c r="A28" s="12"/>
      <c r="B28" s="14"/>
      <c r="C28" s="87"/>
      <c r="D28" s="85"/>
      <c r="E28" s="87"/>
      <c r="F28" s="111"/>
      <c r="G28" s="104"/>
      <c r="H28" s="81"/>
      <c r="I28" s="87"/>
    </row>
    <row r="29" spans="1:9" s="1" customFormat="1" ht="23.25">
      <c r="A29" s="121" t="s">
        <v>13</v>
      </c>
      <c r="B29" s="122" t="s">
        <v>8</v>
      </c>
      <c r="C29" s="126">
        <v>1515.4458280991998</v>
      </c>
      <c r="D29" s="126">
        <v>18013.649734999999</v>
      </c>
      <c r="E29" s="123">
        <v>1183.3714473302136</v>
      </c>
      <c r="F29" s="124">
        <v>14197.497556</v>
      </c>
      <c r="G29" s="125">
        <v>-21.912652673669104</v>
      </c>
      <c r="H29" s="125">
        <v>-21.184780625468285</v>
      </c>
      <c r="I29" s="125">
        <v>37.085352957782327</v>
      </c>
    </row>
    <row r="30" spans="1:9" s="1" customFormat="1" ht="23.25">
      <c r="A30" s="12"/>
      <c r="B30" s="14"/>
      <c r="C30" s="88"/>
      <c r="D30" s="85"/>
      <c r="E30" s="88"/>
      <c r="F30" s="117"/>
      <c r="G30" s="105"/>
      <c r="H30" s="105"/>
      <c r="I30" s="120"/>
    </row>
    <row r="31" spans="1:9" s="1" customFormat="1" ht="23.25">
      <c r="A31" s="10"/>
      <c r="B31" s="11"/>
      <c r="C31" s="89"/>
      <c r="D31" s="89"/>
      <c r="E31" s="89"/>
      <c r="F31" s="112"/>
      <c r="G31" s="104"/>
      <c r="H31" s="81"/>
      <c r="I31" s="87"/>
    </row>
    <row r="32" spans="1:9" s="1" customFormat="1" ht="23.25">
      <c r="A32" s="12" t="s">
        <v>22</v>
      </c>
      <c r="B32" s="18" t="s">
        <v>23</v>
      </c>
      <c r="C32" s="139">
        <v>246.11417909999997</v>
      </c>
      <c r="D32" s="140">
        <v>164.147187</v>
      </c>
      <c r="E32" s="140">
        <v>289.457381</v>
      </c>
      <c r="F32" s="140">
        <v>72.608054999999993</v>
      </c>
      <c r="G32" s="104">
        <v>17.61101374106082</v>
      </c>
      <c r="H32" s="104">
        <v>-55.766494493749683</v>
      </c>
      <c r="I32" s="87">
        <v>0.18965985636779437</v>
      </c>
    </row>
    <row r="33" spans="1:9" s="1" customFormat="1" ht="23.25">
      <c r="A33" s="12" t="s">
        <v>24</v>
      </c>
      <c r="B33" s="18" t="s">
        <v>23</v>
      </c>
      <c r="C33" s="139">
        <v>339.04963992990002</v>
      </c>
      <c r="D33" s="140">
        <v>698.49431500000003</v>
      </c>
      <c r="E33" s="140">
        <v>413.98405519999994</v>
      </c>
      <c r="F33" s="140">
        <v>502.07448599999998</v>
      </c>
      <c r="G33" s="104">
        <v>22.101310971925212</v>
      </c>
      <c r="H33" s="104">
        <v>-28.120462082787324</v>
      </c>
      <c r="I33" s="87">
        <v>1.3114712258948982</v>
      </c>
    </row>
    <row r="34" spans="1:9" s="1" customFormat="1" ht="23.25">
      <c r="A34" s="12" t="s">
        <v>25</v>
      </c>
      <c r="B34" s="18" t="s">
        <v>23</v>
      </c>
      <c r="C34" s="139">
        <v>117.1501803</v>
      </c>
      <c r="D34" s="140">
        <v>148.22546500000001</v>
      </c>
      <c r="E34" s="140">
        <v>173.33540870000002</v>
      </c>
      <c r="F34" s="140">
        <v>174.46079800000001</v>
      </c>
      <c r="G34" s="104">
        <v>47.960001645853218</v>
      </c>
      <c r="H34" s="104">
        <v>17.699612546332709</v>
      </c>
      <c r="I34" s="87">
        <v>0.45570990560883079</v>
      </c>
    </row>
    <row r="35" spans="1:9" s="1" customFormat="1" ht="23.25">
      <c r="A35" s="12" t="s">
        <v>26</v>
      </c>
      <c r="B35" s="18" t="s">
        <v>23</v>
      </c>
      <c r="C35" s="139">
        <v>971.49891631000003</v>
      </c>
      <c r="D35" s="140">
        <v>1455.50387</v>
      </c>
      <c r="E35" s="140">
        <v>941.08181906999982</v>
      </c>
      <c r="F35" s="140">
        <v>1288.940304</v>
      </c>
      <c r="G35" s="104">
        <v>-3.1309450509252317</v>
      </c>
      <c r="H35" s="104">
        <v>-11.443704783828574</v>
      </c>
      <c r="I35" s="87">
        <v>3.3668472860662804</v>
      </c>
    </row>
    <row r="36" spans="1:9" s="1" customFormat="1" ht="23.25">
      <c r="A36" s="12" t="s">
        <v>27</v>
      </c>
      <c r="B36" s="18" t="s">
        <v>23</v>
      </c>
      <c r="C36" s="139">
        <v>58.250985450000009</v>
      </c>
      <c r="D36" s="140">
        <v>132.362312</v>
      </c>
      <c r="E36" s="140">
        <v>39.554129780000011</v>
      </c>
      <c r="F36" s="140">
        <v>95.557226</v>
      </c>
      <c r="G36" s="104">
        <v>-32.097063295261371</v>
      </c>
      <c r="H36" s="104">
        <v>-27.806318463219348</v>
      </c>
      <c r="I36" s="87">
        <v>0.24960549842665344</v>
      </c>
    </row>
    <row r="37" spans="1:9" s="1" customFormat="1" ht="23.25">
      <c r="A37" s="12" t="s">
        <v>28</v>
      </c>
      <c r="B37" s="18" t="s">
        <v>23</v>
      </c>
      <c r="C37" s="139">
        <v>199.35744948000001</v>
      </c>
      <c r="D37" s="140">
        <v>466.39550400000002</v>
      </c>
      <c r="E37" s="140">
        <v>203.98293490999995</v>
      </c>
      <c r="F37" s="140">
        <v>255.21819500000001</v>
      </c>
      <c r="G37" s="104">
        <v>2.320196933731328</v>
      </c>
      <c r="H37" s="104">
        <v>-45.278590206993073</v>
      </c>
      <c r="I37" s="87">
        <v>0.66665669816038642</v>
      </c>
    </row>
    <row r="38" spans="1:9" s="1" customFormat="1" ht="23.25">
      <c r="A38" s="19" t="s">
        <v>29</v>
      </c>
      <c r="B38" s="14"/>
      <c r="C38" s="90"/>
      <c r="D38" s="140">
        <v>152.72277299999999</v>
      </c>
      <c r="E38" s="91"/>
      <c r="F38" s="140">
        <v>139.203472</v>
      </c>
      <c r="G38" s="104"/>
      <c r="H38" s="104">
        <v>-8.8521840812830082</v>
      </c>
      <c r="I38" s="87">
        <v>0.36361407154369152</v>
      </c>
    </row>
    <row r="39" spans="1:9" s="1" customFormat="1" ht="23.25">
      <c r="A39" s="12" t="s">
        <v>30</v>
      </c>
      <c r="B39" s="14"/>
      <c r="C39" s="90"/>
      <c r="D39" s="140">
        <v>1695.3788970000001</v>
      </c>
      <c r="E39" s="91"/>
      <c r="F39" s="140">
        <v>1150.251612</v>
      </c>
      <c r="G39" s="104"/>
      <c r="H39" s="104">
        <v>-32.153714191241342</v>
      </c>
      <c r="I39" s="87">
        <v>3.004577873883882</v>
      </c>
    </row>
    <row r="40" spans="1:9" s="1" customFormat="1" ht="23.25">
      <c r="A40" s="12" t="s">
        <v>31</v>
      </c>
      <c r="B40" s="14"/>
      <c r="C40" s="90"/>
      <c r="D40" s="140">
        <v>1915.959231</v>
      </c>
      <c r="E40" s="91"/>
      <c r="F40" s="140">
        <v>1705.9143939999999</v>
      </c>
      <c r="G40" s="104"/>
      <c r="H40" s="104">
        <v>-10.962907435685418</v>
      </c>
      <c r="I40" s="87">
        <v>4.4560273504336809</v>
      </c>
    </row>
    <row r="41" spans="1:9" s="1" customFormat="1" ht="23.25">
      <c r="A41" s="20" t="s">
        <v>32</v>
      </c>
      <c r="B41" s="14"/>
      <c r="C41" s="90"/>
      <c r="D41" s="140">
        <v>284.17667399999999</v>
      </c>
      <c r="E41" s="91"/>
      <c r="F41" s="140">
        <v>278.891862</v>
      </c>
      <c r="G41" s="104"/>
      <c r="H41" s="104">
        <v>-1.8596923968502734</v>
      </c>
      <c r="I41" s="87">
        <v>0.72849479977210152</v>
      </c>
    </row>
    <row r="42" spans="1:9" s="1" customFormat="1" ht="23.25">
      <c r="A42" s="20" t="s">
        <v>31</v>
      </c>
      <c r="B42" s="14"/>
      <c r="C42" s="90"/>
      <c r="D42" s="140">
        <v>1631.782557</v>
      </c>
      <c r="E42" s="91"/>
      <c r="F42" s="140">
        <v>1427.022532</v>
      </c>
      <c r="G42" s="104"/>
      <c r="H42" s="104">
        <v>-12.548242051100686</v>
      </c>
      <c r="I42" s="87">
        <v>3.7275325506615795</v>
      </c>
    </row>
    <row r="43" spans="1:9" s="1" customFormat="1" ht="23.25">
      <c r="A43" s="12"/>
      <c r="B43" s="14"/>
      <c r="C43" s="82"/>
      <c r="D43" s="82"/>
      <c r="E43" s="82"/>
      <c r="F43" s="109"/>
      <c r="G43" s="104"/>
      <c r="H43" s="81"/>
      <c r="I43" s="87"/>
    </row>
    <row r="44" spans="1:9" s="1" customFormat="1" ht="23.25">
      <c r="A44" s="121" t="s">
        <v>13</v>
      </c>
      <c r="B44" s="122"/>
      <c r="C44" s="126">
        <v>1931.4213505699001</v>
      </c>
      <c r="D44" s="126">
        <v>6829.1895539999996</v>
      </c>
      <c r="E44" s="123">
        <v>2061.3957286599993</v>
      </c>
      <c r="F44" s="124">
        <v>5384.2285419999998</v>
      </c>
      <c r="G44" s="125">
        <v>6.7294678114512898</v>
      </c>
      <c r="H44" s="125">
        <v>-21.158601625776456</v>
      </c>
      <c r="I44" s="125">
        <v>14.064169766386097</v>
      </c>
    </row>
    <row r="45" spans="1:9" s="1" customFormat="1" ht="23.25">
      <c r="A45" s="15"/>
      <c r="B45" s="16"/>
      <c r="C45" s="82"/>
      <c r="D45" s="92"/>
      <c r="E45" s="82"/>
      <c r="F45" s="117"/>
      <c r="G45" s="105"/>
      <c r="H45" s="105"/>
      <c r="I45" s="120"/>
    </row>
    <row r="46" spans="1:9" s="1" customFormat="1" ht="23.25">
      <c r="A46" s="21"/>
      <c r="B46" s="22"/>
      <c r="C46" s="84"/>
      <c r="D46" s="93"/>
      <c r="E46" s="84"/>
      <c r="F46" s="113"/>
      <c r="G46" s="104"/>
      <c r="H46" s="81"/>
      <c r="I46" s="87"/>
    </row>
    <row r="47" spans="1:9" s="1" customFormat="1" ht="22.5" customHeight="1">
      <c r="A47" s="12" t="s">
        <v>51</v>
      </c>
      <c r="B47" s="8" t="s">
        <v>8</v>
      </c>
      <c r="C47" s="140">
        <v>353.21465419700002</v>
      </c>
      <c r="D47" s="142">
        <v>3624.1996899999999</v>
      </c>
      <c r="E47" s="140">
        <v>411.91557861999996</v>
      </c>
      <c r="F47" s="140">
        <v>4772.377313</v>
      </c>
      <c r="G47" s="104">
        <v>16.619051255517959</v>
      </c>
      <c r="H47" s="104">
        <v>31.680859809355592</v>
      </c>
      <c r="I47" s="87">
        <v>12.465950172009158</v>
      </c>
    </row>
    <row r="48" spans="1:9" s="1" customFormat="1" ht="22.5" customHeight="1">
      <c r="A48" s="12" t="s">
        <v>33</v>
      </c>
      <c r="B48" s="8" t="s">
        <v>8</v>
      </c>
      <c r="C48" s="140">
        <v>3.6853219700000008</v>
      </c>
      <c r="D48" s="142">
        <v>70.585639999999998</v>
      </c>
      <c r="E48" s="140">
        <v>3.2939176695000008</v>
      </c>
      <c r="F48" s="140">
        <v>67.873991000000004</v>
      </c>
      <c r="G48" s="104">
        <v>-10.620627008608423</v>
      </c>
      <c r="H48" s="104">
        <v>-3.8416439944441874</v>
      </c>
      <c r="I48" s="87">
        <v>0.17729398458847259</v>
      </c>
    </row>
    <row r="49" spans="1:9" s="1" customFormat="1" ht="22.5" customHeight="1">
      <c r="A49" s="12" t="s">
        <v>52</v>
      </c>
      <c r="B49" s="8" t="s">
        <v>8</v>
      </c>
      <c r="C49" s="140">
        <v>4.630548471800001</v>
      </c>
      <c r="D49" s="142">
        <v>67.421554</v>
      </c>
      <c r="E49" s="140">
        <v>3.5284315065999996</v>
      </c>
      <c r="F49" s="140">
        <v>52.986128999999998</v>
      </c>
      <c r="G49" s="104">
        <v>-23.801002665491655</v>
      </c>
      <c r="H49" s="104">
        <v>-21.410697534500617</v>
      </c>
      <c r="I49" s="87">
        <v>0.13840532728256424</v>
      </c>
    </row>
    <row r="50" spans="1:9" s="1" customFormat="1" ht="22.5" customHeight="1">
      <c r="A50" s="12" t="s">
        <v>34</v>
      </c>
      <c r="B50" s="8" t="s">
        <v>8</v>
      </c>
      <c r="C50" s="140">
        <v>6.3077575000000001</v>
      </c>
      <c r="D50" s="142">
        <v>93.360066000000003</v>
      </c>
      <c r="E50" s="140">
        <v>5.1648810399999991</v>
      </c>
      <c r="F50" s="140">
        <v>92.125080999999994</v>
      </c>
      <c r="G50" s="104">
        <v>-18.118585884127615</v>
      </c>
      <c r="H50" s="104">
        <v>-1.3228193304833447</v>
      </c>
      <c r="I50" s="87">
        <v>0.24064037564883708</v>
      </c>
    </row>
    <row r="51" spans="1:9" s="1" customFormat="1" ht="22.5" customHeight="1">
      <c r="A51" s="12" t="s">
        <v>35</v>
      </c>
      <c r="B51" s="8" t="s">
        <v>8</v>
      </c>
      <c r="C51" s="140">
        <v>13.377586599999999</v>
      </c>
      <c r="D51" s="142">
        <v>143.78261499999999</v>
      </c>
      <c r="E51" s="140">
        <v>24.792777684599997</v>
      </c>
      <c r="F51" s="140">
        <v>298.32055700000001</v>
      </c>
      <c r="G51" s="104">
        <v>85.330720898491506</v>
      </c>
      <c r="H51" s="104">
        <v>107.48026943313003</v>
      </c>
      <c r="I51" s="87">
        <v>0.77924458921507289</v>
      </c>
    </row>
    <row r="52" spans="1:9" s="1" customFormat="1" ht="22.5" customHeight="1">
      <c r="A52" s="12" t="s">
        <v>36</v>
      </c>
      <c r="B52" s="8" t="s">
        <v>8</v>
      </c>
      <c r="C52" s="140">
        <v>1.0964382000000001</v>
      </c>
      <c r="D52" s="142">
        <v>3.3691990000000001</v>
      </c>
      <c r="E52" s="140">
        <v>0.27711799999999998</v>
      </c>
      <c r="F52" s="140">
        <v>0.39319100000000001</v>
      </c>
      <c r="G52" s="104">
        <v>-74.725616090355118</v>
      </c>
      <c r="H52" s="104">
        <v>-88.329837448010636</v>
      </c>
      <c r="I52" s="87">
        <v>1.027056138401028E-3</v>
      </c>
    </row>
    <row r="53" spans="1:9" s="1" customFormat="1" ht="22.5" customHeight="1">
      <c r="A53" s="12" t="s">
        <v>37</v>
      </c>
      <c r="B53" s="8" t="s">
        <v>8</v>
      </c>
      <c r="C53" s="140">
        <v>25.971599531999995</v>
      </c>
      <c r="D53" s="142">
        <v>630.52727100000004</v>
      </c>
      <c r="E53" s="140">
        <v>23.390629155000003</v>
      </c>
      <c r="F53" s="140">
        <v>611.10333800000001</v>
      </c>
      <c r="G53" s="104">
        <v>-9.9376643083532095</v>
      </c>
      <c r="H53" s="104">
        <v>-3.0805857087187007</v>
      </c>
      <c r="I53" s="87">
        <v>1.5962660246299079</v>
      </c>
    </row>
    <row r="54" spans="1:9" s="1" customFormat="1" ht="23.25">
      <c r="A54" s="12"/>
      <c r="B54" s="8"/>
      <c r="C54" s="87"/>
      <c r="D54" s="85"/>
      <c r="E54" s="87"/>
      <c r="F54" s="109"/>
      <c r="G54" s="104"/>
      <c r="H54" s="144"/>
      <c r="I54" s="87"/>
    </row>
    <row r="55" spans="1:9" s="1" customFormat="1" ht="23.25">
      <c r="A55" s="121" t="s">
        <v>13</v>
      </c>
      <c r="B55" s="127" t="s">
        <v>8</v>
      </c>
      <c r="C55" s="128">
        <v>408.28390647079999</v>
      </c>
      <c r="D55" s="128">
        <v>4633.2460350000001</v>
      </c>
      <c r="E55" s="123">
        <v>472.36333367570001</v>
      </c>
      <c r="F55" s="124">
        <v>5895.1796000000004</v>
      </c>
      <c r="G55" s="125">
        <v>15.694820733641359</v>
      </c>
      <c r="H55" s="125">
        <v>27.236489395711537</v>
      </c>
      <c r="I55" s="125">
        <v>15.398827529512415</v>
      </c>
    </row>
    <row r="56" spans="1:9" s="1" customFormat="1" ht="23.25">
      <c r="A56" s="23"/>
      <c r="B56" s="24"/>
      <c r="C56" s="94"/>
      <c r="D56" s="95"/>
      <c r="E56" s="94"/>
      <c r="F56" s="117"/>
      <c r="G56" s="105"/>
      <c r="H56" s="105"/>
      <c r="I56" s="120"/>
    </row>
    <row r="57" spans="1:9" s="1" customFormat="1" ht="19.5" customHeight="1">
      <c r="A57" s="26"/>
      <c r="B57" s="27"/>
      <c r="C57" s="96"/>
      <c r="D57" s="96"/>
      <c r="E57" s="97"/>
      <c r="F57" s="114"/>
      <c r="G57" s="104"/>
      <c r="H57" s="81"/>
      <c r="I57" s="87"/>
    </row>
    <row r="58" spans="1:9" s="1" customFormat="1" ht="22.5" customHeight="1">
      <c r="A58" s="12" t="s">
        <v>53</v>
      </c>
      <c r="B58" s="18" t="s">
        <v>8</v>
      </c>
      <c r="C58" s="139">
        <v>6.9538797000000017</v>
      </c>
      <c r="D58" s="140">
        <v>21.125715</v>
      </c>
      <c r="E58" s="140">
        <v>9.2549980800000018</v>
      </c>
      <c r="F58" s="140">
        <v>35.979554999999998</v>
      </c>
      <c r="G58" s="104">
        <v>33.091144501680112</v>
      </c>
      <c r="H58" s="104">
        <v>70.311655723841767</v>
      </c>
      <c r="I58" s="87">
        <v>9.398237197618306E-2</v>
      </c>
    </row>
    <row r="59" spans="1:9" s="1" customFormat="1" ht="23.25">
      <c r="A59" s="12" t="s">
        <v>38</v>
      </c>
      <c r="B59" s="18" t="s">
        <v>8</v>
      </c>
      <c r="C59" s="139">
        <v>7.5698196684999992</v>
      </c>
      <c r="D59" s="140">
        <v>458.99507999999997</v>
      </c>
      <c r="E59" s="140">
        <v>6.7840373471387041</v>
      </c>
      <c r="F59" s="140">
        <v>473.59618899999998</v>
      </c>
      <c r="G59" s="104">
        <v>-10.380462887790326</v>
      </c>
      <c r="H59" s="104">
        <v>3.1811035970145931</v>
      </c>
      <c r="I59" s="87">
        <v>1.2370829267093686</v>
      </c>
    </row>
    <row r="60" spans="1:9" s="1" customFormat="1" ht="23.25">
      <c r="A60" s="12"/>
      <c r="B60" s="18"/>
      <c r="C60" s="87"/>
      <c r="D60" s="140"/>
      <c r="E60" s="91"/>
      <c r="F60" s="87"/>
      <c r="G60" s="104"/>
      <c r="H60" s="144"/>
      <c r="I60" s="87"/>
    </row>
    <row r="61" spans="1:9" s="1" customFormat="1" ht="23.25">
      <c r="A61" s="121" t="s">
        <v>13</v>
      </c>
      <c r="B61" s="129" t="s">
        <v>8</v>
      </c>
      <c r="C61" s="126">
        <v>14.523699368500001</v>
      </c>
      <c r="D61" s="126">
        <v>480.12079499999999</v>
      </c>
      <c r="E61" s="123">
        <v>16.039035427138703</v>
      </c>
      <c r="F61" s="124">
        <v>509.57574399999999</v>
      </c>
      <c r="G61" s="125">
        <v>10.433540520160225</v>
      </c>
      <c r="H61" s="125">
        <v>6.1349038214435181</v>
      </c>
      <c r="I61" s="125">
        <v>1.3310652986855516</v>
      </c>
    </row>
    <row r="62" spans="1:9" s="1" customFormat="1" ht="23.25">
      <c r="A62" s="29"/>
      <c r="B62" s="30"/>
      <c r="C62" s="94"/>
      <c r="D62" s="94"/>
      <c r="E62" s="98"/>
      <c r="F62" s="110"/>
      <c r="G62" s="105"/>
      <c r="H62" s="105"/>
      <c r="I62" s="120"/>
    </row>
    <row r="63" spans="1:9" s="1" customFormat="1" ht="23.25">
      <c r="A63" s="23"/>
      <c r="B63" s="24"/>
      <c r="C63" s="96"/>
      <c r="D63" s="99"/>
      <c r="E63" s="96"/>
      <c r="F63" s="115"/>
      <c r="G63" s="104"/>
      <c r="H63" s="81"/>
      <c r="I63" s="87"/>
    </row>
    <row r="64" spans="1:9" s="1" customFormat="1" ht="23.25">
      <c r="A64" s="31" t="s">
        <v>39</v>
      </c>
      <c r="B64" s="32" t="s">
        <v>8</v>
      </c>
      <c r="C64" s="140">
        <v>1.23345602</v>
      </c>
      <c r="D64" s="142">
        <v>26.001867000000001</v>
      </c>
      <c r="E64" s="140">
        <v>1.2129062799999999</v>
      </c>
      <c r="F64" s="140">
        <v>24.236722</v>
      </c>
      <c r="G64" s="104">
        <v>-1.6660294057343119</v>
      </c>
      <c r="H64" s="104">
        <v>-6.7885317619692476</v>
      </c>
      <c r="I64" s="87">
        <v>6.3308860337137007E-2</v>
      </c>
    </row>
    <row r="65" spans="1:9" s="1" customFormat="1" ht="23.25">
      <c r="A65" s="31" t="s">
        <v>40</v>
      </c>
      <c r="B65" s="32" t="s">
        <v>8</v>
      </c>
      <c r="C65" s="140">
        <v>0.63446272000000004</v>
      </c>
      <c r="D65" s="142">
        <v>18.635182</v>
      </c>
      <c r="E65" s="140">
        <v>0.74217992999999993</v>
      </c>
      <c r="F65" s="140">
        <v>20.071856</v>
      </c>
      <c r="G65" s="104">
        <v>16.977705167610146</v>
      </c>
      <c r="H65" s="104">
        <v>7.7094712571092678</v>
      </c>
      <c r="I65" s="87">
        <v>5.2429793443648259E-2</v>
      </c>
    </row>
    <row r="66" spans="1:9" s="1" customFormat="1" ht="23.25">
      <c r="A66" s="31" t="s">
        <v>41</v>
      </c>
      <c r="B66" s="32" t="s">
        <v>8</v>
      </c>
      <c r="C66" s="140">
        <v>0.32203851999999994</v>
      </c>
      <c r="D66" s="142">
        <v>3.2769629999999998</v>
      </c>
      <c r="E66" s="140">
        <v>0.3777776699999999</v>
      </c>
      <c r="F66" s="140">
        <v>4.1087199999999999</v>
      </c>
      <c r="G66" s="104">
        <v>17.308224494386561</v>
      </c>
      <c r="H66" s="104">
        <v>25.381946637786275</v>
      </c>
      <c r="I66" s="87">
        <v>1.0732407651678374E-2</v>
      </c>
    </row>
    <row r="67" spans="1:9" s="1" customFormat="1" ht="23.25">
      <c r="A67" s="12"/>
      <c r="B67" s="8"/>
      <c r="C67" s="87"/>
      <c r="D67" s="91"/>
      <c r="E67" s="100"/>
      <c r="F67" s="111"/>
      <c r="G67" s="104"/>
      <c r="H67" s="144"/>
      <c r="I67" s="87"/>
    </row>
    <row r="68" spans="1:9" s="1" customFormat="1" ht="23.25">
      <c r="A68" s="121" t="s">
        <v>13</v>
      </c>
      <c r="B68" s="127" t="s">
        <v>8</v>
      </c>
      <c r="C68" s="126">
        <v>2.1899572600000003</v>
      </c>
      <c r="D68" s="126">
        <v>47.914012</v>
      </c>
      <c r="E68" s="123">
        <v>2.3328638799999997</v>
      </c>
      <c r="F68" s="124">
        <v>48.417298000000002</v>
      </c>
      <c r="G68" s="125">
        <v>6.5255437907495644</v>
      </c>
      <c r="H68" s="125">
        <v>1.0503941936651073</v>
      </c>
      <c r="I68" s="125">
        <v>0.12647106143246364</v>
      </c>
    </row>
    <row r="69" spans="1:9" s="1" customFormat="1" ht="23.25">
      <c r="A69" s="12"/>
      <c r="B69" s="8"/>
      <c r="C69" s="88"/>
      <c r="D69" s="91"/>
      <c r="E69" s="101"/>
      <c r="F69" s="111"/>
      <c r="G69" s="105"/>
      <c r="H69" s="105"/>
      <c r="I69" s="120"/>
    </row>
    <row r="70" spans="1:9" s="1" customFormat="1" ht="47.25" customHeight="1">
      <c r="A70" s="130" t="s">
        <v>59</v>
      </c>
      <c r="B70" s="131"/>
      <c r="C70" s="132"/>
      <c r="D70" s="132">
        <v>48188.529952999997</v>
      </c>
      <c r="E70" s="132"/>
      <c r="F70" s="132">
        <v>38283.301691000001</v>
      </c>
      <c r="G70" s="145"/>
      <c r="H70" s="148">
        <v>-20.555157568950374</v>
      </c>
      <c r="I70" s="133">
        <v>100</v>
      </c>
    </row>
    <row r="71" spans="1:9" s="1" customFormat="1" ht="23.25">
      <c r="A71" s="23"/>
      <c r="B71" s="34"/>
      <c r="C71" s="63"/>
      <c r="D71" s="66"/>
      <c r="E71" s="33"/>
      <c r="F71" s="118"/>
      <c r="G71" s="104"/>
      <c r="H71" s="81"/>
      <c r="I71" s="55"/>
    </row>
    <row r="72" spans="1:9" s="1" customFormat="1" ht="23.25">
      <c r="A72" s="12" t="s">
        <v>42</v>
      </c>
      <c r="B72" s="14" t="s">
        <v>8</v>
      </c>
      <c r="C72" s="90">
        <v>10673.79281216</v>
      </c>
      <c r="D72" s="140">
        <v>37162.018605999998</v>
      </c>
      <c r="E72" s="87">
        <v>15186.02375702218</v>
      </c>
      <c r="F72" s="140">
        <v>43016.889929999998</v>
      </c>
      <c r="G72" s="104">
        <v>42.273922908843339</v>
      </c>
      <c r="H72" s="104">
        <v>15.75498733283208</v>
      </c>
      <c r="I72" s="87"/>
    </row>
    <row r="73" spans="1:9" s="1" customFormat="1" ht="23.25">
      <c r="A73" s="12" t="s">
        <v>43</v>
      </c>
      <c r="B73" s="14" t="s">
        <v>8</v>
      </c>
      <c r="C73" s="90">
        <v>207.01525348999996</v>
      </c>
      <c r="D73" s="140">
        <v>707.94498899999996</v>
      </c>
      <c r="E73" s="87">
        <v>178.53245198000002</v>
      </c>
      <c r="F73" s="140">
        <v>524.09640300000001</v>
      </c>
      <c r="G73" s="104">
        <v>-13.75879362985</v>
      </c>
      <c r="H73" s="104">
        <v>-25.969332201883834</v>
      </c>
      <c r="I73" s="33"/>
    </row>
    <row r="74" spans="1:9" s="1" customFormat="1" ht="23.25">
      <c r="A74" s="12" t="s">
        <v>44</v>
      </c>
      <c r="B74" s="14" t="s">
        <v>8</v>
      </c>
      <c r="C74" s="90">
        <v>26761.679402059814</v>
      </c>
      <c r="D74" s="140">
        <v>103489.009489</v>
      </c>
      <c r="E74" s="141">
        <v>28425.055217064953</v>
      </c>
      <c r="F74" s="140">
        <v>94864.137851000007</v>
      </c>
      <c r="G74" s="104">
        <v>6.2155135707855163</v>
      </c>
      <c r="H74" s="104">
        <v>-8.3340942971502177</v>
      </c>
      <c r="I74" s="33"/>
    </row>
    <row r="75" spans="1:9" s="1" customFormat="1" ht="23.25">
      <c r="A75" s="12" t="s">
        <v>45</v>
      </c>
      <c r="B75" s="14" t="s">
        <v>8</v>
      </c>
      <c r="C75" s="90">
        <v>2209.7958640000002</v>
      </c>
      <c r="D75" s="140">
        <v>6889.1737009999997</v>
      </c>
      <c r="E75" s="87">
        <v>1608.425714</v>
      </c>
      <c r="F75" s="140">
        <v>5293.9380170000004</v>
      </c>
      <c r="G75" s="104">
        <v>-27.213832725320014</v>
      </c>
      <c r="H75" s="104">
        <v>-23.155689684068243</v>
      </c>
      <c r="I75" s="33"/>
    </row>
    <row r="76" spans="1:9" s="1" customFormat="1" ht="21" customHeight="1">
      <c r="A76" s="12"/>
      <c r="B76" s="34"/>
      <c r="C76" s="102"/>
      <c r="D76" s="66"/>
      <c r="E76" s="55"/>
      <c r="F76" s="115"/>
      <c r="G76" s="104"/>
      <c r="H76" s="81"/>
      <c r="I76" s="33"/>
    </row>
    <row r="77" spans="1:9" s="1" customFormat="1" ht="23.25">
      <c r="A77" s="134" t="s">
        <v>13</v>
      </c>
      <c r="B77" s="135"/>
      <c r="C77" s="146">
        <v>39852.283331709812</v>
      </c>
      <c r="D77" s="146">
        <v>148248.14678499999</v>
      </c>
      <c r="E77" s="146">
        <v>45398.037140067128</v>
      </c>
      <c r="F77" s="146">
        <v>143699.06220100002</v>
      </c>
      <c r="G77" s="146">
        <v>13.915774316360565</v>
      </c>
      <c r="H77" s="147">
        <v>-3.0685608438649647</v>
      </c>
      <c r="I77" s="136"/>
    </row>
    <row r="78" spans="1:9" s="1" customFormat="1" ht="23.25">
      <c r="A78" s="26"/>
      <c r="B78" s="27"/>
      <c r="C78" s="99"/>
      <c r="D78" s="96"/>
      <c r="E78" s="99"/>
      <c r="F78" s="119"/>
      <c r="G78" s="104"/>
      <c r="H78" s="81"/>
      <c r="I78" s="28"/>
    </row>
    <row r="79" spans="1:9" s="1" customFormat="1" ht="23.25">
      <c r="A79" s="121" t="s">
        <v>46</v>
      </c>
      <c r="B79" s="129"/>
      <c r="C79" s="137"/>
      <c r="D79" s="143">
        <v>291896.66498399997</v>
      </c>
      <c r="E79" s="123"/>
      <c r="F79" s="124">
        <v>258450.194051</v>
      </c>
      <c r="G79" s="125"/>
      <c r="H79" s="156">
        <v>-11.458325820486269</v>
      </c>
      <c r="I79" s="136"/>
    </row>
    <row r="80" spans="1:9" s="1" customFormat="1" ht="23.25">
      <c r="A80" s="29"/>
      <c r="B80" s="30"/>
      <c r="C80" s="98"/>
      <c r="D80" s="94"/>
      <c r="E80" s="98"/>
      <c r="F80" s="117"/>
      <c r="G80" s="105"/>
      <c r="H80" s="105"/>
      <c r="I80" s="25"/>
    </row>
    <row r="81" spans="1:9" s="1" customFormat="1" ht="23.25">
      <c r="A81" s="23"/>
      <c r="B81" s="34"/>
      <c r="C81" s="102"/>
      <c r="D81" s="102"/>
      <c r="E81" s="102"/>
      <c r="F81" s="116"/>
      <c r="G81" s="154"/>
      <c r="H81" s="155"/>
      <c r="I81" s="152"/>
    </row>
    <row r="82" spans="1:9" s="1" customFormat="1" ht="23.25">
      <c r="A82" s="121" t="s">
        <v>47</v>
      </c>
      <c r="B82" s="138"/>
      <c r="C82" s="123"/>
      <c r="D82" s="143">
        <v>968776.61057299993</v>
      </c>
      <c r="E82" s="123"/>
      <c r="F82" s="124">
        <v>882243.16828899994</v>
      </c>
      <c r="G82" s="150"/>
      <c r="H82" s="156">
        <v>-8.9322390053180847</v>
      </c>
      <c r="I82" s="151"/>
    </row>
    <row r="83" spans="1:9" s="1" customFormat="1" ht="23.25">
      <c r="A83" s="35"/>
      <c r="B83" s="36"/>
      <c r="C83" s="67"/>
      <c r="D83" s="67"/>
      <c r="E83" s="67"/>
      <c r="F83" s="117"/>
      <c r="G83" s="107"/>
      <c r="H83" s="157"/>
      <c r="I83" s="153"/>
    </row>
    <row r="84" spans="1:9" s="1" customFormat="1" ht="78" customHeight="1">
      <c r="A84" s="76" t="s">
        <v>60</v>
      </c>
      <c r="B84" s="36"/>
      <c r="C84" s="77"/>
      <c r="D84" s="80">
        <v>4.9741632309328825</v>
      </c>
      <c r="E84" s="77"/>
      <c r="F84" s="80">
        <v>4.339314042549705</v>
      </c>
      <c r="G84" s="107"/>
      <c r="H84" s="78"/>
      <c r="I84" s="79"/>
    </row>
    <row r="85" spans="1:9" s="2" customFormat="1">
      <c r="A85" s="37" t="s">
        <v>48</v>
      </c>
      <c r="B85" s="38"/>
      <c r="C85" s="74"/>
      <c r="D85" s="74"/>
      <c r="E85" s="74"/>
      <c r="F85" s="74"/>
    </row>
    <row r="86" spans="1:9" s="2" customFormat="1" ht="23.25">
      <c r="A86" s="37" t="s">
        <v>54</v>
      </c>
      <c r="B86" s="38"/>
      <c r="C86" s="74"/>
      <c r="D86" s="74"/>
      <c r="E86" s="74"/>
      <c r="F86" s="74"/>
      <c r="G86"/>
      <c r="H86" s="75"/>
      <c r="I86" s="75"/>
    </row>
    <row r="87" spans="1:9" s="2" customFormat="1" ht="23.25">
      <c r="A87" s="37" t="s">
        <v>55</v>
      </c>
      <c r="B87" s="38"/>
      <c r="C87" s="74"/>
      <c r="D87" s="74"/>
      <c r="E87" s="74"/>
      <c r="F87" s="39"/>
      <c r="H87" s="74"/>
      <c r="I87" s="74"/>
    </row>
    <row r="88" spans="1:9" s="2" customFormat="1" ht="23.25">
      <c r="A88" s="37" t="s">
        <v>56</v>
      </c>
      <c r="B88" s="38"/>
      <c r="C88" s="74"/>
      <c r="D88" s="74"/>
      <c r="E88" s="74"/>
      <c r="F88" s="39"/>
      <c r="G88" s="40"/>
      <c r="H88" s="41"/>
      <c r="I88" s="41"/>
    </row>
    <row r="89" spans="1:9" s="2" customFormat="1" ht="23.25">
      <c r="A89" s="37" t="s">
        <v>57</v>
      </c>
      <c r="B89" s="38"/>
      <c r="C89" s="74"/>
      <c r="D89" s="74"/>
      <c r="E89" s="74"/>
      <c r="F89" s="39"/>
      <c r="G89" s="40"/>
      <c r="H89" s="41"/>
      <c r="I89" s="41"/>
    </row>
    <row r="90" spans="1:9" ht="23.25">
      <c r="A90" s="42" t="s">
        <v>58</v>
      </c>
      <c r="B90" s="43"/>
      <c r="C90" s="68"/>
      <c r="D90" s="69"/>
      <c r="F90" s="39"/>
      <c r="G90" s="44"/>
      <c r="H90" s="44"/>
      <c r="I90" s="39"/>
    </row>
    <row r="91" spans="1:9">
      <c r="A91" s="42" t="s">
        <v>49</v>
      </c>
      <c r="B91" s="2"/>
      <c r="C91" s="2"/>
      <c r="D91" s="2"/>
      <c r="E91" s="2"/>
      <c r="F91" s="2"/>
      <c r="G91" s="45"/>
      <c r="H91" s="45"/>
      <c r="I91" s="39"/>
    </row>
    <row r="92" spans="1:9">
      <c r="A92" s="42"/>
      <c r="B92" s="43"/>
      <c r="C92" s="68"/>
      <c r="D92" s="69"/>
      <c r="F92" s="39"/>
      <c r="G92" s="44"/>
      <c r="H92" s="44"/>
      <c r="I92" s="39"/>
    </row>
    <row r="93" spans="1:9">
      <c r="A93" s="46"/>
      <c r="B93" s="43"/>
      <c r="C93" s="68"/>
      <c r="D93" s="69"/>
      <c r="F93" s="70"/>
      <c r="G93" s="47"/>
      <c r="H93" s="48"/>
      <c r="I93" s="56"/>
    </row>
    <row r="94" spans="1:9">
      <c r="A94" s="46"/>
      <c r="B94" s="43"/>
      <c r="C94" s="68"/>
      <c r="D94" s="69"/>
      <c r="F94" s="71"/>
      <c r="G94" s="49"/>
      <c r="H94" s="50"/>
      <c r="I94" s="57"/>
    </row>
    <row r="95" spans="1:9">
      <c r="A95" s="51"/>
      <c r="B95" s="52"/>
      <c r="C95" s="72"/>
      <c r="D95" s="73"/>
      <c r="F95" s="53"/>
      <c r="G95" s="54"/>
      <c r="H95" s="53"/>
      <c r="I95" s="58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5"/>
  <sheetViews>
    <sheetView view="pageBreakPreview" zoomScale="50" zoomScaleNormal="75" zoomScaleSheetLayoutView="50" workbookViewId="0">
      <pane ySplit="9" topLeftCell="A91" activePane="bottomLeft" state="frozen"/>
      <selection pane="bottomLeft" activeCell="H79" sqref="H79"/>
    </sheetView>
  </sheetViews>
  <sheetFormatPr defaultColWidth="9" defaultRowHeight="20.25"/>
  <cols>
    <col min="1" max="1" width="58.85546875" style="3" customWidth="1"/>
    <col min="2" max="2" width="22.7109375" style="4" customWidth="1"/>
    <col min="3" max="3" width="24.7109375" style="5" customWidth="1"/>
    <col min="4" max="4" width="26.5703125" style="5" bestFit="1" customWidth="1"/>
    <col min="5" max="5" width="24.28515625" style="5" customWidth="1"/>
    <col min="6" max="6" width="27.28515625" style="5" customWidth="1"/>
    <col min="7" max="7" width="27.140625" style="3" customWidth="1"/>
    <col min="8" max="8" width="27.140625" style="5" customWidth="1"/>
    <col min="9" max="9" width="30.140625" style="6" customWidth="1"/>
    <col min="10" max="10" width="9" style="3" customWidth="1"/>
    <col min="11" max="11" width="22" style="3" customWidth="1"/>
    <col min="12" max="12" width="22.42578125" style="3" bestFit="1" customWidth="1"/>
    <col min="13" max="13" width="24.42578125" style="3" bestFit="1" customWidth="1"/>
    <col min="14" max="16384" width="9" style="3"/>
  </cols>
  <sheetData>
    <row r="2" spans="1:13" s="1" customFormat="1" ht="27.75">
      <c r="A2" s="169" t="s">
        <v>0</v>
      </c>
      <c r="B2" s="169"/>
      <c r="C2" s="169"/>
      <c r="D2" s="169"/>
      <c r="E2" s="169"/>
      <c r="F2" s="169"/>
      <c r="G2" s="169"/>
      <c r="H2" s="169"/>
      <c r="I2" s="169"/>
    </row>
    <row r="3" spans="1:13" s="1" customFormat="1" ht="27.75">
      <c r="A3" s="170" t="s">
        <v>61</v>
      </c>
      <c r="B3" s="170"/>
      <c r="C3" s="170"/>
      <c r="D3" s="170"/>
      <c r="E3" s="170"/>
      <c r="F3" s="170"/>
      <c r="G3" s="170"/>
      <c r="H3" s="170"/>
      <c r="I3" s="170"/>
    </row>
    <row r="4" spans="1:13" s="1" customFormat="1" ht="25.5">
      <c r="A4" s="7"/>
      <c r="B4" s="8"/>
      <c r="C4" s="59"/>
      <c r="D4" s="60"/>
      <c r="E4" s="61"/>
      <c r="F4" s="61"/>
      <c r="H4" s="9"/>
      <c r="I4" s="9"/>
    </row>
    <row r="5" spans="1:13" s="1" customFormat="1" ht="24" customHeight="1">
      <c r="A5" s="171" t="s">
        <v>1</v>
      </c>
      <c r="B5" s="174" t="s">
        <v>2</v>
      </c>
      <c r="C5" s="161" t="s">
        <v>62</v>
      </c>
      <c r="D5" s="162"/>
      <c r="E5" s="161" t="s">
        <v>63</v>
      </c>
      <c r="F5" s="162"/>
      <c r="G5" s="165" t="s">
        <v>3</v>
      </c>
      <c r="H5" s="166"/>
      <c r="I5" s="158" t="s">
        <v>4</v>
      </c>
    </row>
    <row r="6" spans="1:13" s="1" customFormat="1" ht="23.25">
      <c r="A6" s="172"/>
      <c r="B6" s="175"/>
      <c r="C6" s="163"/>
      <c r="D6" s="164"/>
      <c r="E6" s="163"/>
      <c r="F6" s="164"/>
      <c r="G6" s="167"/>
      <c r="H6" s="168"/>
      <c r="I6" s="159"/>
    </row>
    <row r="7" spans="1:13" s="1" customFormat="1" ht="23.25">
      <c r="A7" s="172"/>
      <c r="B7" s="175"/>
      <c r="C7" s="177" t="s">
        <v>5</v>
      </c>
      <c r="D7" s="177" t="s">
        <v>6</v>
      </c>
      <c r="E7" s="177" t="s">
        <v>5</v>
      </c>
      <c r="F7" s="177" t="s">
        <v>6</v>
      </c>
      <c r="G7" s="177" t="s">
        <v>5</v>
      </c>
      <c r="H7" s="177" t="s">
        <v>7</v>
      </c>
      <c r="I7" s="159"/>
    </row>
    <row r="8" spans="1:13" s="1" customFormat="1" ht="23.25">
      <c r="A8" s="172"/>
      <c r="B8" s="175"/>
      <c r="C8" s="178"/>
      <c r="D8" s="178"/>
      <c r="E8" s="178"/>
      <c r="F8" s="178"/>
      <c r="G8" s="178"/>
      <c r="H8" s="178"/>
      <c r="I8" s="159"/>
    </row>
    <row r="9" spans="1:13" s="1" customFormat="1" ht="93.75" customHeight="1">
      <c r="A9" s="173"/>
      <c r="B9" s="176"/>
      <c r="C9" s="179"/>
      <c r="D9" s="179"/>
      <c r="E9" s="179"/>
      <c r="F9" s="179"/>
      <c r="G9" s="179"/>
      <c r="H9" s="179"/>
      <c r="I9" s="160"/>
    </row>
    <row r="10" spans="1:13" s="1" customFormat="1" ht="23.25">
      <c r="A10" s="10"/>
      <c r="B10" s="11"/>
      <c r="C10" s="62"/>
      <c r="D10" s="62"/>
      <c r="E10" s="63"/>
      <c r="F10" s="108"/>
      <c r="G10" s="106"/>
      <c r="H10" s="103"/>
      <c r="I10" s="17"/>
    </row>
    <row r="11" spans="1:13" s="1" customFormat="1" ht="22.5" customHeight="1">
      <c r="A11" s="12" t="s">
        <v>50</v>
      </c>
      <c r="B11" s="13" t="s">
        <v>8</v>
      </c>
      <c r="C11" s="139">
        <v>1187.1311666379997</v>
      </c>
      <c r="D11" s="140">
        <v>6842.4732459999996</v>
      </c>
      <c r="E11" s="140">
        <f>L11/1000</f>
        <v>1011.5265930000002</v>
      </c>
      <c r="F11" s="140">
        <f>M11/1000000</f>
        <v>4166.4462409999996</v>
      </c>
      <c r="G11" s="104">
        <f>((E11-C11)/C11)*100</f>
        <v>-14.792348021265278</v>
      </c>
      <c r="H11" s="104">
        <f>((F11-D11)/D11)*100</f>
        <v>-39.109060551524443</v>
      </c>
      <c r="I11" s="87">
        <f>(F11/$F$70)*100</f>
        <v>10.883194648750703</v>
      </c>
      <c r="K11" s="1" t="s">
        <v>64</v>
      </c>
      <c r="L11" s="1">
        <v>1011526.5930000001</v>
      </c>
      <c r="M11" s="1">
        <v>4166446241</v>
      </c>
    </row>
    <row r="12" spans="1:13" s="1" customFormat="1" ht="23.25">
      <c r="A12" s="12" t="s">
        <v>9</v>
      </c>
      <c r="B12" s="13" t="s">
        <v>8</v>
      </c>
      <c r="C12" s="139">
        <v>192.94420499999995</v>
      </c>
      <c r="D12" s="140">
        <v>1420.734905</v>
      </c>
      <c r="E12" s="140">
        <f t="shared" ref="E12:E15" si="0">L12/1000</f>
        <v>152.45148799999998</v>
      </c>
      <c r="F12" s="140">
        <f t="shared" ref="F12:F15" si="1">M12/1000000</f>
        <v>651.82721500000002</v>
      </c>
      <c r="G12" s="104">
        <f t="shared" ref="G12:H15" si="2">((E12-C12)/C12)*100</f>
        <v>-20.98674951134188</v>
      </c>
      <c r="H12" s="104">
        <f t="shared" si="2"/>
        <v>-54.120419459955485</v>
      </c>
      <c r="I12" s="87">
        <f t="shared" ref="I12:I15" si="3">(F12/$F$70)*100</f>
        <v>1.7026410633574944</v>
      </c>
      <c r="K12" s="1" t="s">
        <v>65</v>
      </c>
      <c r="L12" s="1">
        <v>152451.48799999998</v>
      </c>
      <c r="M12" s="1">
        <v>651827215</v>
      </c>
    </row>
    <row r="13" spans="1:13" s="1" customFormat="1" ht="23.25">
      <c r="A13" s="12" t="s">
        <v>10</v>
      </c>
      <c r="B13" s="13" t="s">
        <v>8</v>
      </c>
      <c r="C13" s="139">
        <v>1183.7828272531776</v>
      </c>
      <c r="D13" s="140">
        <v>8327.9599259999995</v>
      </c>
      <c r="E13" s="140">
        <f t="shared" si="0"/>
        <v>1176.9378912977895</v>
      </c>
      <c r="F13" s="140">
        <f t="shared" si="1"/>
        <v>5847.2668309999999</v>
      </c>
      <c r="G13" s="104">
        <f t="shared" si="2"/>
        <v>-0.57822565066862319</v>
      </c>
      <c r="H13" s="104">
        <f t="shared" si="2"/>
        <v>-29.78752440024649</v>
      </c>
      <c r="I13" s="87">
        <f t="shared" si="3"/>
        <v>15.273674350753897</v>
      </c>
      <c r="K13" s="1" t="s">
        <v>66</v>
      </c>
      <c r="L13" s="1">
        <v>1176937.8912977895</v>
      </c>
      <c r="M13" s="1">
        <v>5847266831</v>
      </c>
    </row>
    <row r="14" spans="1:13" s="1" customFormat="1" ht="23.25">
      <c r="A14" s="12" t="s">
        <v>11</v>
      </c>
      <c r="B14" s="13" t="s">
        <v>8</v>
      </c>
      <c r="C14" s="139">
        <v>265.49492566790002</v>
      </c>
      <c r="D14" s="140">
        <v>1592.8143769999999</v>
      </c>
      <c r="E14" s="140">
        <f t="shared" si="0"/>
        <v>343.26848317701018</v>
      </c>
      <c r="F14" s="140">
        <f t="shared" si="1"/>
        <v>1582.6789220000001</v>
      </c>
      <c r="G14" s="104">
        <f t="shared" si="2"/>
        <v>29.293801873409393</v>
      </c>
      <c r="H14" s="104">
        <f t="shared" si="2"/>
        <v>-0.63632367627730591</v>
      </c>
      <c r="I14" s="87">
        <f t="shared" si="3"/>
        <v>4.1341233699602009</v>
      </c>
      <c r="K14" s="1" t="s">
        <v>67</v>
      </c>
      <c r="L14" s="1">
        <v>343268.4831770102</v>
      </c>
      <c r="M14" s="1">
        <v>1582678922</v>
      </c>
    </row>
    <row r="15" spans="1:13" s="1" customFormat="1" ht="23.25">
      <c r="A15" s="12" t="s">
        <v>12</v>
      </c>
      <c r="B15" s="13" t="s">
        <v>8</v>
      </c>
      <c r="C15" s="139">
        <v>9.8860000000000003E-2</v>
      </c>
      <c r="D15" s="140">
        <v>0.42736800000000003</v>
      </c>
      <c r="E15" s="140">
        <f t="shared" si="0"/>
        <v>0.37604000000000004</v>
      </c>
      <c r="F15" s="140">
        <f t="shared" si="1"/>
        <v>0.18374199999999999</v>
      </c>
      <c r="G15" s="104">
        <f t="shared" si="2"/>
        <v>280.37628970260977</v>
      </c>
      <c r="H15" s="104">
        <f t="shared" si="2"/>
        <v>-57.006139907527007</v>
      </c>
      <c r="I15" s="87">
        <f t="shared" si="3"/>
        <v>4.7995337884662077E-4</v>
      </c>
      <c r="K15" s="1" t="s">
        <v>68</v>
      </c>
      <c r="L15" s="1">
        <v>376.04</v>
      </c>
      <c r="M15" s="1">
        <v>183742</v>
      </c>
    </row>
    <row r="16" spans="1:13" s="1" customFormat="1" ht="23.25">
      <c r="A16" s="12"/>
      <c r="B16" s="14"/>
      <c r="C16" s="82"/>
      <c r="D16" s="82"/>
      <c r="E16" s="82"/>
      <c r="F16" s="109"/>
      <c r="G16" s="104"/>
      <c r="H16" s="81"/>
      <c r="I16" s="87"/>
    </row>
    <row r="17" spans="1:13" s="1" customFormat="1" ht="23.25">
      <c r="A17" s="121" t="s">
        <v>13</v>
      </c>
      <c r="B17" s="122" t="s">
        <v>8</v>
      </c>
      <c r="C17" s="123">
        <v>2829.4519845590767</v>
      </c>
      <c r="D17" s="123">
        <v>18184.409822000001</v>
      </c>
      <c r="E17" s="123">
        <f>L17/1000</f>
        <v>2684.5604954747996</v>
      </c>
      <c r="F17" s="124">
        <f>M17/1000000</f>
        <v>12248.402951</v>
      </c>
      <c r="G17" s="125">
        <f>((E17-C17)/C17)*100</f>
        <v>-5.1208322274059022</v>
      </c>
      <c r="H17" s="125">
        <f>((F17-D17)/D17)*100</f>
        <v>-32.643384795576132</v>
      </c>
      <c r="I17" s="125">
        <f>(F17/$F$70)*100</f>
        <v>31.994113386201146</v>
      </c>
      <c r="K17" s="1" t="s">
        <v>69</v>
      </c>
      <c r="L17" s="1">
        <v>2684560.4954747995</v>
      </c>
      <c r="M17" s="1">
        <v>12248402951</v>
      </c>
    </row>
    <row r="18" spans="1:13" s="1" customFormat="1" ht="23.25">
      <c r="A18" s="15"/>
      <c r="B18" s="16"/>
      <c r="C18" s="64"/>
      <c r="D18" s="65"/>
      <c r="E18" s="83"/>
      <c r="F18" s="117"/>
      <c r="G18" s="105"/>
      <c r="H18" s="105"/>
      <c r="I18" s="120"/>
    </row>
    <row r="19" spans="1:13" s="1" customFormat="1" ht="23.25">
      <c r="A19" s="12"/>
      <c r="B19" s="14"/>
      <c r="C19" s="84"/>
      <c r="D19" s="85"/>
      <c r="E19" s="84"/>
      <c r="F19" s="111"/>
      <c r="G19" s="104"/>
      <c r="H19" s="81"/>
      <c r="I19" s="87"/>
    </row>
    <row r="20" spans="1:13" s="1" customFormat="1" ht="23.25">
      <c r="A20" s="12" t="s">
        <v>14</v>
      </c>
      <c r="B20" s="8" t="s">
        <v>8</v>
      </c>
      <c r="C20" s="140">
        <v>907.33878357999981</v>
      </c>
      <c r="D20" s="140">
        <v>5828.6019729999998</v>
      </c>
      <c r="E20" s="140">
        <f t="shared" ref="E20:E21" si="4">L20/1000</f>
        <v>667.36063449000005</v>
      </c>
      <c r="F20" s="140">
        <f t="shared" ref="F20:F27" si="5">M20/1000000</f>
        <v>3741.209308</v>
      </c>
      <c r="G20" s="104">
        <f t="shared" ref="G20:H27" si="6">((E20-C20)/C20)*100</f>
        <v>-26.448571738897897</v>
      </c>
      <c r="H20" s="104">
        <f t="shared" si="6"/>
        <v>-35.812921772141735</v>
      </c>
      <c r="I20" s="87">
        <f t="shared" ref="I20:I27" si="7">(F20/$F$70)*100</f>
        <v>9.7724311716810952</v>
      </c>
      <c r="K20" s="1" t="s">
        <v>70</v>
      </c>
      <c r="L20" s="1">
        <v>667360.63449000008</v>
      </c>
      <c r="M20" s="1">
        <v>3741209308</v>
      </c>
    </row>
    <row r="21" spans="1:13" s="1" customFormat="1" ht="23.25">
      <c r="A21" s="12" t="s">
        <v>15</v>
      </c>
      <c r="B21" s="8" t="s">
        <v>8</v>
      </c>
      <c r="C21" s="140">
        <v>608.10704451920003</v>
      </c>
      <c r="D21" s="140">
        <v>3829.8769160000002</v>
      </c>
      <c r="E21" s="140">
        <f t="shared" si="4"/>
        <v>516.01081284021336</v>
      </c>
      <c r="F21" s="140">
        <f t="shared" si="5"/>
        <v>2720.264334</v>
      </c>
      <c r="G21" s="104">
        <f t="shared" si="6"/>
        <v>-15.144740142223245</v>
      </c>
      <c r="H21" s="104">
        <f t="shared" si="6"/>
        <v>-28.972538970231493</v>
      </c>
      <c r="I21" s="87">
        <f t="shared" si="7"/>
        <v>7.1056158007382768</v>
      </c>
      <c r="K21" s="1" t="s">
        <v>77</v>
      </c>
      <c r="L21" s="1">
        <v>516010.81284021342</v>
      </c>
      <c r="M21" s="1">
        <v>2720264334</v>
      </c>
    </row>
    <row r="22" spans="1:13" s="1" customFormat="1" ht="23.25">
      <c r="A22" s="12" t="s">
        <v>16</v>
      </c>
      <c r="B22" s="14"/>
      <c r="C22" s="86"/>
      <c r="D22" s="140">
        <v>2672.564844</v>
      </c>
      <c r="E22" s="86"/>
      <c r="F22" s="140">
        <f t="shared" si="5"/>
        <v>2412.7563260000002</v>
      </c>
      <c r="G22" s="104"/>
      <c r="H22" s="104">
        <f t="shared" si="6"/>
        <v>-9.7213176542106687</v>
      </c>
      <c r="I22" s="87">
        <f t="shared" si="7"/>
        <v>6.3023726257320529</v>
      </c>
      <c r="K22" s="1" t="s">
        <v>71</v>
      </c>
      <c r="L22" s="1">
        <v>0</v>
      </c>
      <c r="M22" s="1">
        <v>2412756326</v>
      </c>
    </row>
    <row r="23" spans="1:13" s="1" customFormat="1" ht="23.25">
      <c r="A23" s="12" t="s">
        <v>17</v>
      </c>
      <c r="B23" s="14"/>
      <c r="C23" s="86"/>
      <c r="D23" s="140">
        <v>53.092523</v>
      </c>
      <c r="E23" s="86"/>
      <c r="F23" s="140">
        <f t="shared" si="5"/>
        <v>43.898820999999998</v>
      </c>
      <c r="G23" s="104"/>
      <c r="H23" s="104">
        <f t="shared" si="6"/>
        <v>-17.316378051952817</v>
      </c>
      <c r="I23" s="87">
        <f t="shared" si="7"/>
        <v>0.11466832551258281</v>
      </c>
      <c r="K23" s="1" t="s">
        <v>72</v>
      </c>
      <c r="L23" s="1">
        <v>0</v>
      </c>
      <c r="M23" s="1">
        <v>43898821</v>
      </c>
    </row>
    <row r="24" spans="1:13" s="1" customFormat="1" ht="23.25">
      <c r="A24" s="12" t="s">
        <v>18</v>
      </c>
      <c r="B24" s="14"/>
      <c r="C24" s="86"/>
      <c r="D24" s="140">
        <v>1417.049053</v>
      </c>
      <c r="E24" s="86"/>
      <c r="F24" s="140">
        <f t="shared" si="5"/>
        <v>893.54249500000003</v>
      </c>
      <c r="G24" s="104"/>
      <c r="H24" s="104">
        <f t="shared" si="6"/>
        <v>-36.943432331555279</v>
      </c>
      <c r="I24" s="87">
        <f t="shared" si="7"/>
        <v>2.3340267310592555</v>
      </c>
      <c r="K24" s="1" t="s">
        <v>73</v>
      </c>
      <c r="L24" s="1">
        <v>0</v>
      </c>
      <c r="M24" s="1">
        <v>893542495</v>
      </c>
    </row>
    <row r="25" spans="1:13" s="1" customFormat="1" ht="23.25">
      <c r="A25" s="12" t="s">
        <v>19</v>
      </c>
      <c r="B25" s="14"/>
      <c r="C25" s="86"/>
      <c r="D25" s="140">
        <v>1522.5064729999999</v>
      </c>
      <c r="E25" s="86"/>
      <c r="F25" s="140">
        <f t="shared" si="5"/>
        <v>1681.5507769999999</v>
      </c>
      <c r="G25" s="104"/>
      <c r="H25" s="104">
        <f t="shared" si="6"/>
        <v>10.446215291723099</v>
      </c>
      <c r="I25" s="87">
        <f t="shared" si="7"/>
        <v>4.3923870270450438</v>
      </c>
      <c r="K25" s="1" t="s">
        <v>74</v>
      </c>
      <c r="L25" s="1">
        <v>0</v>
      </c>
      <c r="M25" s="1">
        <v>1681550777</v>
      </c>
    </row>
    <row r="26" spans="1:13" s="1" customFormat="1" ht="23.25">
      <c r="A26" s="12" t="s">
        <v>20</v>
      </c>
      <c r="B26" s="14"/>
      <c r="C26" s="86"/>
      <c r="D26" s="140">
        <v>1465.530608</v>
      </c>
      <c r="E26" s="86"/>
      <c r="F26" s="140">
        <f t="shared" si="5"/>
        <v>1423.0060550000001</v>
      </c>
      <c r="G26" s="104"/>
      <c r="H26" s="104">
        <f t="shared" si="6"/>
        <v>-2.9016489159535839</v>
      </c>
      <c r="I26" s="87">
        <f t="shared" si="7"/>
        <v>3.7170410914023484</v>
      </c>
      <c r="K26" s="1" t="s">
        <v>75</v>
      </c>
      <c r="L26" s="1">
        <v>0</v>
      </c>
      <c r="M26" s="1">
        <v>1423006055</v>
      </c>
    </row>
    <row r="27" spans="1:13" s="1" customFormat="1" ht="23.25">
      <c r="A27" s="12" t="s">
        <v>21</v>
      </c>
      <c r="B27" s="14"/>
      <c r="C27" s="86"/>
      <c r="D27" s="140">
        <v>1224.4273450000001</v>
      </c>
      <c r="E27" s="86"/>
      <c r="F27" s="140">
        <f t="shared" si="5"/>
        <v>1281.26944</v>
      </c>
      <c r="G27" s="104"/>
      <c r="H27" s="104">
        <f t="shared" si="6"/>
        <v>4.6423411917511501</v>
      </c>
      <c r="I27" s="87">
        <f t="shared" si="7"/>
        <v>3.3468101846116713</v>
      </c>
      <c r="K27" s="1" t="s">
        <v>76</v>
      </c>
      <c r="L27" s="1">
        <v>0</v>
      </c>
      <c r="M27" s="1">
        <v>1281269440</v>
      </c>
    </row>
    <row r="28" spans="1:13" s="1" customFormat="1" ht="23.25">
      <c r="A28" s="12"/>
      <c r="B28" s="14"/>
      <c r="C28" s="87"/>
      <c r="D28" s="85"/>
      <c r="E28" s="87"/>
      <c r="F28" s="111"/>
      <c r="G28" s="104"/>
      <c r="H28" s="81"/>
      <c r="I28" s="87"/>
    </row>
    <row r="29" spans="1:13" s="1" customFormat="1" ht="23.25">
      <c r="A29" s="121" t="s">
        <v>13</v>
      </c>
      <c r="B29" s="122" t="s">
        <v>8</v>
      </c>
      <c r="C29" s="126">
        <v>1515.4458280991998</v>
      </c>
      <c r="D29" s="126">
        <v>18013.649734999999</v>
      </c>
      <c r="E29" s="123">
        <f>L29/1000</f>
        <v>1183.3714473302136</v>
      </c>
      <c r="F29" s="124">
        <f>M29/1000000</f>
        <v>14197.497556</v>
      </c>
      <c r="G29" s="125">
        <f>((E29-C29)/C29)*100</f>
        <v>-21.912652673669104</v>
      </c>
      <c r="H29" s="125">
        <f>((F29-D29)/D29)*100</f>
        <v>-21.184780625468285</v>
      </c>
      <c r="I29" s="125">
        <f>(F29/$F$70)*100</f>
        <v>37.085352957782327</v>
      </c>
      <c r="K29" s="1" t="s">
        <v>69</v>
      </c>
      <c r="L29" s="1">
        <v>1183371.4473302136</v>
      </c>
      <c r="M29" s="1">
        <v>14197497556</v>
      </c>
    </row>
    <row r="30" spans="1:13" s="1" customFormat="1" ht="23.25">
      <c r="A30" s="12"/>
      <c r="B30" s="14"/>
      <c r="C30" s="88"/>
      <c r="D30" s="85"/>
      <c r="E30" s="88"/>
      <c r="F30" s="117"/>
      <c r="G30" s="105"/>
      <c r="H30" s="105"/>
      <c r="I30" s="120"/>
    </row>
    <row r="31" spans="1:13" s="1" customFormat="1" ht="23.25">
      <c r="A31" s="10"/>
      <c r="B31" s="11"/>
      <c r="C31" s="89"/>
      <c r="D31" s="89"/>
      <c r="E31" s="89"/>
      <c r="F31" s="112"/>
      <c r="G31" s="104"/>
      <c r="H31" s="81"/>
      <c r="I31" s="87"/>
    </row>
    <row r="32" spans="1:13" s="1" customFormat="1" ht="23.25">
      <c r="A32" s="12" t="s">
        <v>22</v>
      </c>
      <c r="B32" s="18" t="s">
        <v>23</v>
      </c>
      <c r="C32" s="139">
        <v>246.11417909999997</v>
      </c>
      <c r="D32" s="140">
        <v>164.147187</v>
      </c>
      <c r="E32" s="140">
        <f t="shared" ref="E32:E37" si="8">L32/1000</f>
        <v>289.457381</v>
      </c>
      <c r="F32" s="140">
        <f t="shared" ref="F32:F42" si="9">M32/1000000</f>
        <v>72.608054999999993</v>
      </c>
      <c r="G32" s="104">
        <f t="shared" ref="G32:H42" si="10">((E32-C32)/C32)*100</f>
        <v>17.61101374106082</v>
      </c>
      <c r="H32" s="104">
        <f t="shared" si="10"/>
        <v>-55.766494493749683</v>
      </c>
      <c r="I32" s="87">
        <f t="shared" ref="I32:I42" si="11">(F32/$F$70)*100</f>
        <v>0.18965985636779437</v>
      </c>
      <c r="K32" s="1" t="s">
        <v>78</v>
      </c>
      <c r="L32" s="1">
        <v>289457.38099999999</v>
      </c>
      <c r="M32" s="1">
        <v>72608055</v>
      </c>
    </row>
    <row r="33" spans="1:13" s="1" customFormat="1" ht="23.25">
      <c r="A33" s="12" t="s">
        <v>24</v>
      </c>
      <c r="B33" s="18" t="s">
        <v>23</v>
      </c>
      <c r="C33" s="139">
        <v>339.04963992990002</v>
      </c>
      <c r="D33" s="140">
        <v>698.49431500000003</v>
      </c>
      <c r="E33" s="140">
        <f t="shared" si="8"/>
        <v>413.98405519999994</v>
      </c>
      <c r="F33" s="140">
        <f t="shared" si="9"/>
        <v>502.07448599999998</v>
      </c>
      <c r="G33" s="104">
        <f t="shared" si="10"/>
        <v>22.101310971925212</v>
      </c>
      <c r="H33" s="104">
        <f t="shared" si="10"/>
        <v>-28.120462082787324</v>
      </c>
      <c r="I33" s="87">
        <f t="shared" si="11"/>
        <v>1.3114712258948982</v>
      </c>
      <c r="K33" s="1" t="s">
        <v>79</v>
      </c>
      <c r="L33" s="1">
        <v>413984.05519999994</v>
      </c>
      <c r="M33" s="1">
        <v>502074486</v>
      </c>
    </row>
    <row r="34" spans="1:13" s="1" customFormat="1" ht="23.25">
      <c r="A34" s="12" t="s">
        <v>25</v>
      </c>
      <c r="B34" s="18" t="s">
        <v>23</v>
      </c>
      <c r="C34" s="139">
        <v>117.1501803</v>
      </c>
      <c r="D34" s="140">
        <v>148.22546500000001</v>
      </c>
      <c r="E34" s="140">
        <f t="shared" si="8"/>
        <v>173.33540870000002</v>
      </c>
      <c r="F34" s="140">
        <f t="shared" si="9"/>
        <v>174.46079800000001</v>
      </c>
      <c r="G34" s="104">
        <f t="shared" si="10"/>
        <v>47.960001645853218</v>
      </c>
      <c r="H34" s="104">
        <f t="shared" si="10"/>
        <v>17.699612546332709</v>
      </c>
      <c r="I34" s="87">
        <f t="shared" si="11"/>
        <v>0.45570990560883079</v>
      </c>
      <c r="K34" s="1" t="s">
        <v>80</v>
      </c>
      <c r="L34" s="1">
        <v>173335.40870000003</v>
      </c>
      <c r="M34" s="1">
        <v>174460798</v>
      </c>
    </row>
    <row r="35" spans="1:13" s="1" customFormat="1" ht="23.25">
      <c r="A35" s="12" t="s">
        <v>26</v>
      </c>
      <c r="B35" s="18" t="s">
        <v>23</v>
      </c>
      <c r="C35" s="139">
        <v>971.49891631000003</v>
      </c>
      <c r="D35" s="140">
        <v>1455.50387</v>
      </c>
      <c r="E35" s="140">
        <f t="shared" si="8"/>
        <v>941.08181906999982</v>
      </c>
      <c r="F35" s="140">
        <f t="shared" si="9"/>
        <v>1288.940304</v>
      </c>
      <c r="G35" s="104">
        <f t="shared" si="10"/>
        <v>-3.1309450509252317</v>
      </c>
      <c r="H35" s="104">
        <f t="shared" si="10"/>
        <v>-11.443704783828574</v>
      </c>
      <c r="I35" s="87">
        <f t="shared" si="11"/>
        <v>3.3668472860662804</v>
      </c>
      <c r="K35" s="1" t="s">
        <v>81</v>
      </c>
      <c r="L35" s="1">
        <v>941081.81906999985</v>
      </c>
      <c r="M35" s="1">
        <v>1288940304</v>
      </c>
    </row>
    <row r="36" spans="1:13" s="1" customFormat="1" ht="23.25">
      <c r="A36" s="12" t="s">
        <v>27</v>
      </c>
      <c r="B36" s="18" t="s">
        <v>23</v>
      </c>
      <c r="C36" s="139">
        <v>58.250985450000009</v>
      </c>
      <c r="D36" s="140">
        <v>132.362312</v>
      </c>
      <c r="E36" s="140">
        <f t="shared" si="8"/>
        <v>39.554129780000011</v>
      </c>
      <c r="F36" s="140">
        <f t="shared" si="9"/>
        <v>95.557226</v>
      </c>
      <c r="G36" s="104">
        <f t="shared" si="10"/>
        <v>-32.097063295261371</v>
      </c>
      <c r="H36" s="104">
        <f t="shared" si="10"/>
        <v>-27.806318463219348</v>
      </c>
      <c r="I36" s="87">
        <f t="shared" si="11"/>
        <v>0.24960549842665344</v>
      </c>
      <c r="K36" s="1" t="s">
        <v>82</v>
      </c>
      <c r="L36" s="1">
        <v>39554.12978000001</v>
      </c>
      <c r="M36" s="1">
        <v>95557226</v>
      </c>
    </row>
    <row r="37" spans="1:13" s="1" customFormat="1" ht="23.25">
      <c r="A37" s="12" t="s">
        <v>28</v>
      </c>
      <c r="B37" s="18" t="s">
        <v>23</v>
      </c>
      <c r="C37" s="139">
        <v>199.35744948000001</v>
      </c>
      <c r="D37" s="140">
        <v>466.39550400000002</v>
      </c>
      <c r="E37" s="140">
        <f t="shared" si="8"/>
        <v>203.98293490999995</v>
      </c>
      <c r="F37" s="140">
        <f t="shared" si="9"/>
        <v>255.21819500000001</v>
      </c>
      <c r="G37" s="104">
        <f t="shared" si="10"/>
        <v>2.320196933731328</v>
      </c>
      <c r="H37" s="104">
        <f t="shared" si="10"/>
        <v>-45.278590206993073</v>
      </c>
      <c r="I37" s="87">
        <f t="shared" si="11"/>
        <v>0.66665669816038642</v>
      </c>
      <c r="K37" s="1" t="s">
        <v>83</v>
      </c>
      <c r="L37" s="1">
        <v>203982.93490999995</v>
      </c>
      <c r="M37" s="1">
        <v>255218195</v>
      </c>
    </row>
    <row r="38" spans="1:13" s="1" customFormat="1" ht="23.25">
      <c r="A38" s="19" t="s">
        <v>29</v>
      </c>
      <c r="B38" s="14"/>
      <c r="C38" s="90"/>
      <c r="D38" s="140">
        <v>152.72277299999999</v>
      </c>
      <c r="E38" s="91"/>
      <c r="F38" s="140">
        <f t="shared" si="9"/>
        <v>139.203472</v>
      </c>
      <c r="G38" s="104"/>
      <c r="H38" s="104">
        <f t="shared" si="10"/>
        <v>-8.8521840812830082</v>
      </c>
      <c r="I38" s="87">
        <f t="shared" si="11"/>
        <v>0.36361407154369152</v>
      </c>
      <c r="K38" s="1" t="s">
        <v>84</v>
      </c>
      <c r="M38" s="1">
        <v>139203472</v>
      </c>
    </row>
    <row r="39" spans="1:13" s="1" customFormat="1" ht="23.25">
      <c r="A39" s="12" t="s">
        <v>30</v>
      </c>
      <c r="B39" s="14"/>
      <c r="C39" s="90"/>
      <c r="D39" s="140">
        <v>1695.3788970000001</v>
      </c>
      <c r="E39" s="91"/>
      <c r="F39" s="140">
        <f t="shared" si="9"/>
        <v>1150.251612</v>
      </c>
      <c r="G39" s="104"/>
      <c r="H39" s="104">
        <f t="shared" si="10"/>
        <v>-32.153714191241342</v>
      </c>
      <c r="I39" s="87">
        <f t="shared" si="11"/>
        <v>3.004577873883882</v>
      </c>
      <c r="K39" s="1" t="s">
        <v>85</v>
      </c>
      <c r="M39" s="1">
        <v>1150251612</v>
      </c>
    </row>
    <row r="40" spans="1:13" s="1" customFormat="1" ht="23.25">
      <c r="A40" s="12" t="s">
        <v>31</v>
      </c>
      <c r="B40" s="14"/>
      <c r="C40" s="90"/>
      <c r="D40" s="140">
        <v>1915.959231</v>
      </c>
      <c r="E40" s="91"/>
      <c r="F40" s="140">
        <f t="shared" si="9"/>
        <v>1705.9143939999999</v>
      </c>
      <c r="G40" s="104"/>
      <c r="H40" s="104">
        <f t="shared" si="10"/>
        <v>-10.962907435685418</v>
      </c>
      <c r="I40" s="87">
        <f t="shared" si="11"/>
        <v>4.4560273504336809</v>
      </c>
      <c r="K40" s="1" t="s">
        <v>86</v>
      </c>
      <c r="M40" s="1">
        <v>1705914394</v>
      </c>
    </row>
    <row r="41" spans="1:13" s="1" customFormat="1" ht="23.25">
      <c r="A41" s="20" t="s">
        <v>32</v>
      </c>
      <c r="B41" s="14"/>
      <c r="C41" s="90"/>
      <c r="D41" s="140">
        <v>284.17667399999999</v>
      </c>
      <c r="E41" s="91"/>
      <c r="F41" s="140">
        <f t="shared" si="9"/>
        <v>278.891862</v>
      </c>
      <c r="G41" s="104"/>
      <c r="H41" s="104">
        <f t="shared" si="10"/>
        <v>-1.8596923968502734</v>
      </c>
      <c r="I41" s="87">
        <f t="shared" si="11"/>
        <v>0.72849479977210152</v>
      </c>
      <c r="K41" s="1" t="s">
        <v>87</v>
      </c>
      <c r="M41" s="1">
        <v>278891862</v>
      </c>
    </row>
    <row r="42" spans="1:13" s="1" customFormat="1" ht="23.25">
      <c r="A42" s="20" t="s">
        <v>31</v>
      </c>
      <c r="B42" s="14"/>
      <c r="C42" s="90"/>
      <c r="D42" s="140">
        <v>1631.782557</v>
      </c>
      <c r="E42" s="91"/>
      <c r="F42" s="140">
        <f t="shared" si="9"/>
        <v>1427.022532</v>
      </c>
      <c r="G42" s="104"/>
      <c r="H42" s="104">
        <f t="shared" si="10"/>
        <v>-12.548242051100686</v>
      </c>
      <c r="I42" s="87">
        <f t="shared" si="11"/>
        <v>3.7275325506615795</v>
      </c>
      <c r="K42" s="1" t="s">
        <v>88</v>
      </c>
      <c r="M42" s="1">
        <v>1427022532</v>
      </c>
    </row>
    <row r="43" spans="1:13" s="1" customFormat="1" ht="23.25">
      <c r="A43" s="12"/>
      <c r="B43" s="14"/>
      <c r="C43" s="82"/>
      <c r="D43" s="82"/>
      <c r="E43" s="82"/>
      <c r="F43" s="109"/>
      <c r="G43" s="104"/>
      <c r="H43" s="81"/>
      <c r="I43" s="87"/>
    </row>
    <row r="44" spans="1:13" s="1" customFormat="1" ht="23.25">
      <c r="A44" s="121" t="s">
        <v>13</v>
      </c>
      <c r="B44" s="122"/>
      <c r="C44" s="126">
        <v>1931.4213505699001</v>
      </c>
      <c r="D44" s="126">
        <v>6829.1895539999996</v>
      </c>
      <c r="E44" s="123">
        <f>L44/1000</f>
        <v>2061.3957286599993</v>
      </c>
      <c r="F44" s="124">
        <f>M44/1000000</f>
        <v>5384.2285419999998</v>
      </c>
      <c r="G44" s="125">
        <f>((E44-C44)/C44)*100</f>
        <v>6.7294678114512898</v>
      </c>
      <c r="H44" s="125">
        <f>((F44-D44)/D44)*100</f>
        <v>-21.158601625776456</v>
      </c>
      <c r="I44" s="125">
        <f>(F44/$F$70)*100</f>
        <v>14.064169766386097</v>
      </c>
      <c r="K44" s="1" t="s">
        <v>69</v>
      </c>
      <c r="L44" s="1">
        <v>2061395.7286599996</v>
      </c>
      <c r="M44" s="1">
        <v>5384228542</v>
      </c>
    </row>
    <row r="45" spans="1:13" s="1" customFormat="1" ht="23.25">
      <c r="A45" s="15"/>
      <c r="B45" s="16"/>
      <c r="C45" s="82"/>
      <c r="D45" s="92"/>
      <c r="E45" s="82"/>
      <c r="F45" s="117"/>
      <c r="G45" s="105"/>
      <c r="H45" s="105"/>
      <c r="I45" s="120"/>
    </row>
    <row r="46" spans="1:13" s="1" customFormat="1" ht="23.25">
      <c r="A46" s="21"/>
      <c r="B46" s="22"/>
      <c r="C46" s="84"/>
      <c r="D46" s="93"/>
      <c r="E46" s="84"/>
      <c r="F46" s="113"/>
      <c r="G46" s="104"/>
      <c r="H46" s="81"/>
      <c r="I46" s="87"/>
    </row>
    <row r="47" spans="1:13" s="1" customFormat="1" ht="22.5" customHeight="1">
      <c r="A47" s="12" t="s">
        <v>51</v>
      </c>
      <c r="B47" s="8" t="s">
        <v>8</v>
      </c>
      <c r="C47" s="140">
        <v>353.21465419700002</v>
      </c>
      <c r="D47" s="142">
        <v>3624.1996899999999</v>
      </c>
      <c r="E47" s="140">
        <f t="shared" ref="E47:E53" si="12">L47/1000</f>
        <v>411.91557861999996</v>
      </c>
      <c r="F47" s="140">
        <f t="shared" ref="F47:F53" si="13">M47/1000000</f>
        <v>4772.377313</v>
      </c>
      <c r="G47" s="104">
        <f>((E47-C47)/C47)*100</f>
        <v>16.619051255517959</v>
      </c>
      <c r="H47" s="104">
        <f>((F47-D47)/D47)*100</f>
        <v>31.680859809355592</v>
      </c>
      <c r="I47" s="87">
        <f t="shared" ref="I47:I53" si="14">(F47/$F$70)*100</f>
        <v>12.465950172009158</v>
      </c>
      <c r="K47" s="1" t="s">
        <v>89</v>
      </c>
      <c r="L47" s="1">
        <v>411915.57861999999</v>
      </c>
      <c r="M47" s="1">
        <v>4772377313</v>
      </c>
    </row>
    <row r="48" spans="1:13" s="1" customFormat="1" ht="22.5" customHeight="1">
      <c r="A48" s="12" t="s">
        <v>33</v>
      </c>
      <c r="B48" s="8" t="s">
        <v>8</v>
      </c>
      <c r="C48" s="140">
        <v>3.6853219700000008</v>
      </c>
      <c r="D48" s="142">
        <v>70.585639999999998</v>
      </c>
      <c r="E48" s="140">
        <f t="shared" si="12"/>
        <v>3.2939176695000008</v>
      </c>
      <c r="F48" s="140">
        <f t="shared" si="13"/>
        <v>67.873991000000004</v>
      </c>
      <c r="G48" s="104">
        <f t="shared" ref="G48:H53" si="15">((E48-C48)/C48)*100</f>
        <v>-10.620627008608423</v>
      </c>
      <c r="H48" s="104">
        <f t="shared" si="15"/>
        <v>-3.8416439944441874</v>
      </c>
      <c r="I48" s="87">
        <f t="shared" si="14"/>
        <v>0.17729398458847259</v>
      </c>
      <c r="K48" s="1" t="s">
        <v>90</v>
      </c>
      <c r="L48" s="1">
        <v>3293.9176695000006</v>
      </c>
      <c r="M48" s="1">
        <v>67873991</v>
      </c>
    </row>
    <row r="49" spans="1:13" s="1" customFormat="1" ht="22.5" customHeight="1">
      <c r="A49" s="12" t="s">
        <v>52</v>
      </c>
      <c r="B49" s="8" t="s">
        <v>8</v>
      </c>
      <c r="C49" s="140">
        <v>4.630548471800001</v>
      </c>
      <c r="D49" s="142">
        <v>67.421554</v>
      </c>
      <c r="E49" s="140">
        <f t="shared" si="12"/>
        <v>3.5284315065999996</v>
      </c>
      <c r="F49" s="140">
        <f t="shared" si="13"/>
        <v>52.986128999999998</v>
      </c>
      <c r="G49" s="104">
        <f t="shared" si="15"/>
        <v>-23.801002665491655</v>
      </c>
      <c r="H49" s="104">
        <f t="shared" si="15"/>
        <v>-21.410697534500617</v>
      </c>
      <c r="I49" s="87">
        <f t="shared" si="14"/>
        <v>0.13840532728256424</v>
      </c>
      <c r="K49" s="1" t="s">
        <v>91</v>
      </c>
      <c r="L49" s="1">
        <v>3528.4315065999995</v>
      </c>
      <c r="M49" s="1">
        <v>52986129</v>
      </c>
    </row>
    <row r="50" spans="1:13" s="1" customFormat="1" ht="22.5" customHeight="1">
      <c r="A50" s="12" t="s">
        <v>34</v>
      </c>
      <c r="B50" s="8" t="s">
        <v>8</v>
      </c>
      <c r="C50" s="140">
        <v>6.3077575000000001</v>
      </c>
      <c r="D50" s="142">
        <v>93.360066000000003</v>
      </c>
      <c r="E50" s="140">
        <f t="shared" si="12"/>
        <v>5.1648810399999991</v>
      </c>
      <c r="F50" s="140">
        <f t="shared" si="13"/>
        <v>92.125080999999994</v>
      </c>
      <c r="G50" s="104">
        <f t="shared" si="15"/>
        <v>-18.118585884127615</v>
      </c>
      <c r="H50" s="104">
        <f t="shared" si="15"/>
        <v>-1.3228193304833447</v>
      </c>
      <c r="I50" s="87">
        <f t="shared" si="14"/>
        <v>0.24064037564883708</v>
      </c>
      <c r="K50" s="1" t="s">
        <v>92</v>
      </c>
      <c r="L50" s="1">
        <v>5164.8810399999993</v>
      </c>
      <c r="M50" s="1">
        <v>92125081</v>
      </c>
    </row>
    <row r="51" spans="1:13" s="1" customFormat="1" ht="22.5" customHeight="1">
      <c r="A51" s="12" t="s">
        <v>35</v>
      </c>
      <c r="B51" s="8" t="s">
        <v>8</v>
      </c>
      <c r="C51" s="140">
        <v>13.377586599999999</v>
      </c>
      <c r="D51" s="142">
        <v>143.78261499999999</v>
      </c>
      <c r="E51" s="140">
        <f t="shared" si="12"/>
        <v>24.792777684599997</v>
      </c>
      <c r="F51" s="140">
        <f t="shared" si="13"/>
        <v>298.32055700000001</v>
      </c>
      <c r="G51" s="104">
        <f t="shared" si="15"/>
        <v>85.330720898491506</v>
      </c>
      <c r="H51" s="104">
        <f t="shared" si="15"/>
        <v>107.48026943313003</v>
      </c>
      <c r="I51" s="87">
        <f t="shared" si="14"/>
        <v>0.77924458921507289</v>
      </c>
      <c r="K51" s="1" t="s">
        <v>93</v>
      </c>
      <c r="L51" s="1">
        <v>24792.777684599998</v>
      </c>
      <c r="M51" s="1">
        <v>298320557</v>
      </c>
    </row>
    <row r="52" spans="1:13" s="1" customFormat="1" ht="22.5" customHeight="1">
      <c r="A52" s="12" t="s">
        <v>36</v>
      </c>
      <c r="B52" s="8" t="s">
        <v>8</v>
      </c>
      <c r="C52" s="140">
        <v>1.0964382000000001</v>
      </c>
      <c r="D52" s="142">
        <v>3.3691990000000001</v>
      </c>
      <c r="E52" s="140">
        <f t="shared" si="12"/>
        <v>0.27711799999999998</v>
      </c>
      <c r="F52" s="140">
        <f t="shared" si="13"/>
        <v>0.39319100000000001</v>
      </c>
      <c r="G52" s="104">
        <f t="shared" si="15"/>
        <v>-74.725616090355118</v>
      </c>
      <c r="H52" s="104">
        <f t="shared" si="15"/>
        <v>-88.329837448010636</v>
      </c>
      <c r="I52" s="87">
        <f t="shared" si="14"/>
        <v>1.027056138401028E-3</v>
      </c>
      <c r="K52" s="1" t="s">
        <v>94</v>
      </c>
      <c r="L52" s="1">
        <v>277.11799999999999</v>
      </c>
      <c r="M52" s="1">
        <v>393191</v>
      </c>
    </row>
    <row r="53" spans="1:13" s="1" customFormat="1" ht="22.5" customHeight="1">
      <c r="A53" s="12" t="s">
        <v>37</v>
      </c>
      <c r="B53" s="8" t="s">
        <v>8</v>
      </c>
      <c r="C53" s="140">
        <v>25.971599531999995</v>
      </c>
      <c r="D53" s="142">
        <v>630.52727100000004</v>
      </c>
      <c r="E53" s="140">
        <f t="shared" si="12"/>
        <v>23.390629155000003</v>
      </c>
      <c r="F53" s="140">
        <f t="shared" si="13"/>
        <v>611.10333800000001</v>
      </c>
      <c r="G53" s="104">
        <f t="shared" si="15"/>
        <v>-9.9376643083532095</v>
      </c>
      <c r="H53" s="104">
        <f t="shared" si="15"/>
        <v>-3.0805857087187007</v>
      </c>
      <c r="I53" s="87">
        <f t="shared" si="14"/>
        <v>1.5962660246299079</v>
      </c>
      <c r="K53" s="1" t="s">
        <v>95</v>
      </c>
      <c r="L53" s="1">
        <v>23390.629155000002</v>
      </c>
      <c r="M53" s="1">
        <v>611103338</v>
      </c>
    </row>
    <row r="54" spans="1:13" s="1" customFormat="1" ht="23.25">
      <c r="A54" s="12"/>
      <c r="B54" s="8"/>
      <c r="C54" s="87"/>
      <c r="D54" s="85"/>
      <c r="E54" s="87"/>
      <c r="F54" s="109"/>
      <c r="G54" s="104"/>
      <c r="H54" s="144"/>
      <c r="I54" s="87"/>
    </row>
    <row r="55" spans="1:13" s="1" customFormat="1" ht="23.25">
      <c r="A55" s="121" t="s">
        <v>13</v>
      </c>
      <c r="B55" s="127" t="s">
        <v>8</v>
      </c>
      <c r="C55" s="128">
        <v>408.28390647079999</v>
      </c>
      <c r="D55" s="128">
        <v>4633.2460350000001</v>
      </c>
      <c r="E55" s="123">
        <f>L55/1000</f>
        <v>472.36333367570001</v>
      </c>
      <c r="F55" s="124">
        <f>M55/1000000</f>
        <v>5895.1796000000004</v>
      </c>
      <c r="G55" s="125">
        <f>((E55-C55)/C55)*100</f>
        <v>15.694820733641359</v>
      </c>
      <c r="H55" s="125">
        <f>((F55-D55)/D55)*100</f>
        <v>27.236489395711537</v>
      </c>
      <c r="I55" s="125">
        <f>(F55/$F$70)*100</f>
        <v>15.398827529512415</v>
      </c>
      <c r="K55" s="1" t="s">
        <v>69</v>
      </c>
      <c r="L55" s="1">
        <v>472363.33367570001</v>
      </c>
      <c r="M55" s="1">
        <v>5895179600</v>
      </c>
    </row>
    <row r="56" spans="1:13" s="1" customFormat="1" ht="23.25">
      <c r="A56" s="23"/>
      <c r="B56" s="24"/>
      <c r="C56" s="94"/>
      <c r="D56" s="95"/>
      <c r="E56" s="94"/>
      <c r="F56" s="117"/>
      <c r="G56" s="105"/>
      <c r="H56" s="105"/>
      <c r="I56" s="120"/>
    </row>
    <row r="57" spans="1:13" s="1" customFormat="1" ht="19.5" customHeight="1">
      <c r="A57" s="26"/>
      <c r="B57" s="27"/>
      <c r="C57" s="96"/>
      <c r="D57" s="96"/>
      <c r="E57" s="97"/>
      <c r="F57" s="114"/>
      <c r="G57" s="104"/>
      <c r="H57" s="81"/>
      <c r="I57" s="87"/>
    </row>
    <row r="58" spans="1:13" s="1" customFormat="1" ht="22.5" customHeight="1">
      <c r="A58" s="12" t="s">
        <v>53</v>
      </c>
      <c r="B58" s="18" t="s">
        <v>8</v>
      </c>
      <c r="C58" s="139">
        <v>6.9538797000000017</v>
      </c>
      <c r="D58" s="140">
        <v>21.125715</v>
      </c>
      <c r="E58" s="140">
        <f t="shared" ref="E58:E59" si="16">L58/1000</f>
        <v>9.2549980800000018</v>
      </c>
      <c r="F58" s="140">
        <f t="shared" ref="F58:F59" si="17">M58/1000000</f>
        <v>35.979554999999998</v>
      </c>
      <c r="G58" s="104">
        <f t="shared" ref="G58:H59" si="18">((E58-C58)/C58)*100</f>
        <v>33.091144501680112</v>
      </c>
      <c r="H58" s="104">
        <f t="shared" si="18"/>
        <v>70.311655723841767</v>
      </c>
      <c r="I58" s="87">
        <f>(F58/$F$70)*100</f>
        <v>9.398237197618306E-2</v>
      </c>
      <c r="K58" s="1" t="s">
        <v>96</v>
      </c>
      <c r="L58" s="1">
        <v>9254.9980800000012</v>
      </c>
      <c r="M58" s="1">
        <v>35979555</v>
      </c>
    </row>
    <row r="59" spans="1:13" s="1" customFormat="1" ht="23.25">
      <c r="A59" s="12" t="s">
        <v>38</v>
      </c>
      <c r="B59" s="18" t="s">
        <v>8</v>
      </c>
      <c r="C59" s="139">
        <v>7.5698196684999992</v>
      </c>
      <c r="D59" s="140">
        <v>458.99507999999997</v>
      </c>
      <c r="E59" s="140">
        <f t="shared" si="16"/>
        <v>6.7840373471387041</v>
      </c>
      <c r="F59" s="140">
        <f t="shared" si="17"/>
        <v>473.59618899999998</v>
      </c>
      <c r="G59" s="104">
        <f t="shared" si="18"/>
        <v>-10.380462887790326</v>
      </c>
      <c r="H59" s="104">
        <f t="shared" si="18"/>
        <v>3.1811035970145931</v>
      </c>
      <c r="I59" s="87">
        <f t="shared" ref="I59" si="19">(F59/$F$70)*100</f>
        <v>1.2370829267093686</v>
      </c>
      <c r="K59" s="1" t="s">
        <v>97</v>
      </c>
      <c r="L59" s="1">
        <v>6784.0373471387038</v>
      </c>
      <c r="M59" s="1">
        <v>473596189</v>
      </c>
    </row>
    <row r="60" spans="1:13" s="1" customFormat="1" ht="23.25">
      <c r="A60" s="12"/>
      <c r="B60" s="18"/>
      <c r="C60" s="87"/>
      <c r="D60" s="140"/>
      <c r="E60" s="91"/>
      <c r="F60" s="87"/>
      <c r="G60" s="104"/>
      <c r="H60" s="144"/>
      <c r="I60" s="87"/>
    </row>
    <row r="61" spans="1:13" s="1" customFormat="1" ht="23.25">
      <c r="A61" s="121" t="s">
        <v>13</v>
      </c>
      <c r="B61" s="129" t="s">
        <v>8</v>
      </c>
      <c r="C61" s="126">
        <v>14.523699368500001</v>
      </c>
      <c r="D61" s="126">
        <v>480.12079499999999</v>
      </c>
      <c r="E61" s="123">
        <f>L61/1000</f>
        <v>16.039035427138703</v>
      </c>
      <c r="F61" s="124">
        <f>M61/1000000</f>
        <v>509.57574399999999</v>
      </c>
      <c r="G61" s="125">
        <f>((E61-C61)/C61)*100</f>
        <v>10.433540520160225</v>
      </c>
      <c r="H61" s="125">
        <f>((F61-D61)/D61)*100</f>
        <v>6.1349038214435181</v>
      </c>
      <c r="I61" s="125">
        <f>(F61/$F$70)*100</f>
        <v>1.3310652986855516</v>
      </c>
      <c r="K61" s="1" t="s">
        <v>69</v>
      </c>
      <c r="L61" s="1">
        <v>16039.035427138702</v>
      </c>
      <c r="M61" s="1">
        <v>509575744</v>
      </c>
    </row>
    <row r="62" spans="1:13" s="1" customFormat="1" ht="23.25">
      <c r="A62" s="29"/>
      <c r="B62" s="30"/>
      <c r="C62" s="94"/>
      <c r="D62" s="94"/>
      <c r="E62" s="98"/>
      <c r="F62" s="110"/>
      <c r="G62" s="105"/>
      <c r="H62" s="105"/>
      <c r="I62" s="120"/>
    </row>
    <row r="63" spans="1:13" s="1" customFormat="1" ht="23.25">
      <c r="A63" s="23"/>
      <c r="B63" s="24"/>
      <c r="C63" s="96"/>
      <c r="D63" s="99"/>
      <c r="E63" s="96"/>
      <c r="F63" s="115"/>
      <c r="G63" s="104"/>
      <c r="H63" s="81"/>
      <c r="I63" s="87"/>
    </row>
    <row r="64" spans="1:13" s="1" customFormat="1" ht="23.25">
      <c r="A64" s="31" t="s">
        <v>39</v>
      </c>
      <c r="B64" s="32" t="s">
        <v>8</v>
      </c>
      <c r="C64" s="140">
        <v>1.23345602</v>
      </c>
      <c r="D64" s="142">
        <v>26.001867000000001</v>
      </c>
      <c r="E64" s="140">
        <f t="shared" ref="E64:E66" si="20">L64/1000</f>
        <v>1.2129062799999999</v>
      </c>
      <c r="F64" s="140">
        <f t="shared" ref="F64:F66" si="21">M64/1000000</f>
        <v>24.236722</v>
      </c>
      <c r="G64" s="104">
        <f t="shared" ref="G64:H66" si="22">((E64-C64)/C64)*100</f>
        <v>-1.6660294057343119</v>
      </c>
      <c r="H64" s="104">
        <f t="shared" si="22"/>
        <v>-6.7885317619692476</v>
      </c>
      <c r="I64" s="87">
        <f t="shared" ref="I64:I66" si="23">(F64/$F$70)*100</f>
        <v>6.3308860337137007E-2</v>
      </c>
      <c r="K64" s="1" t="s">
        <v>98</v>
      </c>
      <c r="L64" s="1">
        <v>1212.9062799999999</v>
      </c>
      <c r="M64" s="1">
        <v>24236722</v>
      </c>
    </row>
    <row r="65" spans="1:13" s="1" customFormat="1" ht="23.25">
      <c r="A65" s="31" t="s">
        <v>40</v>
      </c>
      <c r="B65" s="32" t="s">
        <v>8</v>
      </c>
      <c r="C65" s="140">
        <v>0.63446272000000004</v>
      </c>
      <c r="D65" s="142">
        <v>18.635182</v>
      </c>
      <c r="E65" s="140">
        <f t="shared" si="20"/>
        <v>0.74217992999999993</v>
      </c>
      <c r="F65" s="140">
        <f t="shared" si="21"/>
        <v>20.071856</v>
      </c>
      <c r="G65" s="104">
        <f t="shared" si="22"/>
        <v>16.977705167610146</v>
      </c>
      <c r="H65" s="104">
        <f t="shared" si="22"/>
        <v>7.7094712571092678</v>
      </c>
      <c r="I65" s="87">
        <f t="shared" si="23"/>
        <v>5.2429793443648259E-2</v>
      </c>
      <c r="K65" s="1" t="s">
        <v>99</v>
      </c>
      <c r="L65" s="1">
        <v>742.1799299999999</v>
      </c>
      <c r="M65" s="1">
        <v>20071856</v>
      </c>
    </row>
    <row r="66" spans="1:13" s="1" customFormat="1" ht="23.25">
      <c r="A66" s="31" t="s">
        <v>41</v>
      </c>
      <c r="B66" s="32" t="s">
        <v>8</v>
      </c>
      <c r="C66" s="140">
        <v>0.32203851999999994</v>
      </c>
      <c r="D66" s="142">
        <v>3.2769629999999998</v>
      </c>
      <c r="E66" s="140">
        <f t="shared" si="20"/>
        <v>0.3777776699999999</v>
      </c>
      <c r="F66" s="140">
        <f t="shared" si="21"/>
        <v>4.1087199999999999</v>
      </c>
      <c r="G66" s="104">
        <f t="shared" si="22"/>
        <v>17.308224494386561</v>
      </c>
      <c r="H66" s="104">
        <f t="shared" si="22"/>
        <v>25.381946637786275</v>
      </c>
      <c r="I66" s="87">
        <f t="shared" si="23"/>
        <v>1.0732407651678374E-2</v>
      </c>
      <c r="K66" s="1" t="s">
        <v>100</v>
      </c>
      <c r="L66" s="1">
        <v>377.77766999999989</v>
      </c>
      <c r="M66" s="1">
        <v>4108720</v>
      </c>
    </row>
    <row r="67" spans="1:13" s="1" customFormat="1" ht="23.25">
      <c r="A67" s="12"/>
      <c r="B67" s="8"/>
      <c r="C67" s="87"/>
      <c r="D67" s="91"/>
      <c r="E67" s="100"/>
      <c r="F67" s="111"/>
      <c r="G67" s="104"/>
      <c r="H67" s="144"/>
      <c r="I67" s="87"/>
    </row>
    <row r="68" spans="1:13" s="1" customFormat="1" ht="23.25">
      <c r="A68" s="121" t="s">
        <v>13</v>
      </c>
      <c r="B68" s="127" t="s">
        <v>8</v>
      </c>
      <c r="C68" s="126">
        <v>2.1899572600000003</v>
      </c>
      <c r="D68" s="126">
        <v>47.914012</v>
      </c>
      <c r="E68" s="123">
        <f>L68/1000</f>
        <v>2.3328638799999997</v>
      </c>
      <c r="F68" s="124">
        <f>M68/1000000</f>
        <v>48.417298000000002</v>
      </c>
      <c r="G68" s="125">
        <f>((E68-C68)/C68)*100</f>
        <v>6.5255437907495644</v>
      </c>
      <c r="H68" s="125">
        <f>((F68-D68)/D68)*100</f>
        <v>1.0503941936651073</v>
      </c>
      <c r="I68" s="125">
        <f>(F68/$F$70)*100</f>
        <v>0.12647106143246364</v>
      </c>
      <c r="K68" s="1" t="s">
        <v>69</v>
      </c>
      <c r="L68" s="1">
        <v>2332.8638799999999</v>
      </c>
      <c r="M68" s="1">
        <v>48417298</v>
      </c>
    </row>
    <row r="69" spans="1:13" s="1" customFormat="1" ht="23.25">
      <c r="A69" s="12"/>
      <c r="B69" s="8"/>
      <c r="C69" s="88"/>
      <c r="D69" s="91"/>
      <c r="E69" s="101"/>
      <c r="F69" s="111"/>
      <c r="G69" s="105"/>
      <c r="H69" s="105"/>
      <c r="I69" s="120"/>
    </row>
    <row r="70" spans="1:13" s="1" customFormat="1" ht="47.25" customHeight="1">
      <c r="A70" s="130" t="s">
        <v>59</v>
      </c>
      <c r="B70" s="131"/>
      <c r="C70" s="132"/>
      <c r="D70" s="132">
        <v>48188.529952999997</v>
      </c>
      <c r="E70" s="132"/>
      <c r="F70" s="132">
        <v>38283.301691000001</v>
      </c>
      <c r="G70" s="145"/>
      <c r="H70" s="148">
        <f>((F70-D70)/D70)*100</f>
        <v>-20.555157568950374</v>
      </c>
      <c r="I70" s="133">
        <v>100</v>
      </c>
    </row>
    <row r="71" spans="1:13" s="1" customFormat="1" ht="23.25">
      <c r="A71" s="23"/>
      <c r="B71" s="34"/>
      <c r="C71" s="63"/>
      <c r="D71" s="66"/>
      <c r="E71" s="33"/>
      <c r="F71" s="118"/>
      <c r="G71" s="104"/>
      <c r="H71" s="81"/>
      <c r="I71" s="55"/>
    </row>
    <row r="72" spans="1:13" s="1" customFormat="1" ht="23.25">
      <c r="A72" s="12" t="s">
        <v>42</v>
      </c>
      <c r="B72" s="14" t="s">
        <v>8</v>
      </c>
      <c r="C72" s="90">
        <v>10673.79281216</v>
      </c>
      <c r="D72" s="140">
        <v>37162.018605999998</v>
      </c>
      <c r="E72" s="87">
        <v>15186.02375702218</v>
      </c>
      <c r="F72" s="140">
        <v>43016.889929999998</v>
      </c>
      <c r="G72" s="104">
        <f t="shared" ref="G72:H75" si="24">((E72-C72)/C72)*100</f>
        <v>42.273922908843339</v>
      </c>
      <c r="H72" s="104">
        <f t="shared" si="24"/>
        <v>15.75498733283208</v>
      </c>
      <c r="I72" s="87"/>
    </row>
    <row r="73" spans="1:13" s="1" customFormat="1" ht="23.25">
      <c r="A73" s="12" t="s">
        <v>43</v>
      </c>
      <c r="B73" s="14" t="s">
        <v>8</v>
      </c>
      <c r="C73" s="90">
        <v>207.01525348999996</v>
      </c>
      <c r="D73" s="140">
        <v>707.94498899999996</v>
      </c>
      <c r="E73" s="87">
        <v>178.53245198000002</v>
      </c>
      <c r="F73" s="140">
        <v>524.09640300000001</v>
      </c>
      <c r="G73" s="104">
        <f t="shared" si="24"/>
        <v>-13.75879362985</v>
      </c>
      <c r="H73" s="104">
        <f t="shared" si="24"/>
        <v>-25.969332201883834</v>
      </c>
      <c r="I73" s="33"/>
    </row>
    <row r="74" spans="1:13" s="1" customFormat="1" ht="23.25">
      <c r="A74" s="12" t="s">
        <v>44</v>
      </c>
      <c r="B74" s="14" t="s">
        <v>8</v>
      </c>
      <c r="C74" s="90">
        <v>26761.679402059814</v>
      </c>
      <c r="D74" s="140">
        <v>103489.009489</v>
      </c>
      <c r="E74" s="141">
        <v>28425.055217064953</v>
      </c>
      <c r="F74" s="140">
        <v>94864.137851000007</v>
      </c>
      <c r="G74" s="104">
        <f t="shared" si="24"/>
        <v>6.2155135707855163</v>
      </c>
      <c r="H74" s="104">
        <f t="shared" si="24"/>
        <v>-8.3340942971502177</v>
      </c>
      <c r="I74" s="33"/>
    </row>
    <row r="75" spans="1:13" s="1" customFormat="1" ht="23.25">
      <c r="A75" s="12" t="s">
        <v>45</v>
      </c>
      <c r="B75" s="14" t="s">
        <v>8</v>
      </c>
      <c r="C75" s="90">
        <v>2209.7958640000002</v>
      </c>
      <c r="D75" s="140">
        <v>6889.1737009999997</v>
      </c>
      <c r="E75" s="87">
        <v>1608.425714</v>
      </c>
      <c r="F75" s="140">
        <v>5293.9380170000004</v>
      </c>
      <c r="G75" s="104">
        <f t="shared" si="24"/>
        <v>-27.213832725320014</v>
      </c>
      <c r="H75" s="104">
        <f t="shared" si="24"/>
        <v>-23.155689684068243</v>
      </c>
      <c r="I75" s="33"/>
    </row>
    <row r="76" spans="1:13" s="1" customFormat="1" ht="21" customHeight="1">
      <c r="A76" s="12"/>
      <c r="B76" s="34"/>
      <c r="C76" s="102"/>
      <c r="D76" s="66"/>
      <c r="E76" s="55"/>
      <c r="F76" s="115"/>
      <c r="G76" s="104"/>
      <c r="H76" s="81"/>
      <c r="I76" s="33"/>
    </row>
    <row r="77" spans="1:13" s="1" customFormat="1" ht="23.25">
      <c r="A77" s="134" t="s">
        <v>13</v>
      </c>
      <c r="B77" s="135"/>
      <c r="C77" s="146">
        <f>SUM(C72:C75)</f>
        <v>39852.283331709812</v>
      </c>
      <c r="D77" s="146">
        <f>SUM(D72:D75)</f>
        <v>148248.14678499999</v>
      </c>
      <c r="E77" s="146">
        <f t="shared" ref="E77:F77" si="25">SUM(E72:E75)</f>
        <v>45398.037140067128</v>
      </c>
      <c r="F77" s="146">
        <f t="shared" si="25"/>
        <v>143699.06220100002</v>
      </c>
      <c r="G77" s="146">
        <f>((E77-C77)/C77)*100</f>
        <v>13.915774316360565</v>
      </c>
      <c r="H77" s="147">
        <f>((F77-D77)/D77)*100</f>
        <v>-3.0685608438649647</v>
      </c>
      <c r="I77" s="136"/>
    </row>
    <row r="78" spans="1:13" s="1" customFormat="1" ht="23.25">
      <c r="A78" s="26"/>
      <c r="B78" s="27"/>
      <c r="C78" s="99"/>
      <c r="D78" s="96"/>
      <c r="E78" s="99"/>
      <c r="F78" s="119"/>
      <c r="G78" s="104"/>
      <c r="H78" s="81"/>
      <c r="I78" s="28"/>
    </row>
    <row r="79" spans="1:13" s="1" customFormat="1" ht="26.25">
      <c r="A79" s="121" t="s">
        <v>46</v>
      </c>
      <c r="B79" s="129"/>
      <c r="C79" s="137"/>
      <c r="D79" s="143">
        <v>291896.66498399997</v>
      </c>
      <c r="E79" s="123"/>
      <c r="F79" s="124">
        <v>258450.194051</v>
      </c>
      <c r="G79" s="125"/>
      <c r="H79" s="156">
        <f>((F79-D79)/D79)*100</f>
        <v>-11.458325820486269</v>
      </c>
      <c r="I79" s="136"/>
      <c r="K79" s="149" t="s">
        <v>102</v>
      </c>
      <c r="L79" s="1" t="s">
        <v>103</v>
      </c>
    </row>
    <row r="80" spans="1:13" s="1" customFormat="1" ht="23.25">
      <c r="A80" s="29"/>
      <c r="B80" s="30"/>
      <c r="C80" s="98"/>
      <c r="D80" s="94"/>
      <c r="E80" s="98"/>
      <c r="F80" s="117"/>
      <c r="G80" s="105"/>
      <c r="H80" s="105"/>
      <c r="I80" s="25"/>
    </row>
    <row r="81" spans="1:12" s="1" customFormat="1" ht="23.25">
      <c r="A81" s="23"/>
      <c r="B81" s="34"/>
      <c r="C81" s="102"/>
      <c r="D81" s="102"/>
      <c r="E81" s="102"/>
      <c r="F81" s="116"/>
      <c r="G81" s="154"/>
      <c r="H81" s="155"/>
      <c r="I81" s="152"/>
      <c r="K81" s="1">
        <v>291896.66498399997</v>
      </c>
      <c r="L81" s="1">
        <v>258450.194051</v>
      </c>
    </row>
    <row r="82" spans="1:12" s="1" customFormat="1" ht="23.25">
      <c r="A82" s="121" t="s">
        <v>47</v>
      </c>
      <c r="B82" s="138"/>
      <c r="C82" s="123"/>
      <c r="D82" s="143">
        <v>968776.61057299993</v>
      </c>
      <c r="E82" s="123"/>
      <c r="F82" s="124">
        <v>882243.16828899994</v>
      </c>
      <c r="G82" s="150"/>
      <c r="H82" s="156">
        <f>((F82-D82)/D82)*100</f>
        <v>-8.9322390053180847</v>
      </c>
      <c r="I82" s="151"/>
      <c r="K82" s="1">
        <v>968776.61057299993</v>
      </c>
      <c r="L82" s="1">
        <v>882243.16828899994</v>
      </c>
    </row>
    <row r="83" spans="1:12" s="1" customFormat="1" ht="23.25">
      <c r="A83" s="35"/>
      <c r="B83" s="36"/>
      <c r="C83" s="67"/>
      <c r="D83" s="67"/>
      <c r="E83" s="67"/>
      <c r="F83" s="117"/>
      <c r="G83" s="107"/>
      <c r="H83" s="157"/>
      <c r="I83" s="153"/>
    </row>
    <row r="84" spans="1:12" s="1" customFormat="1" ht="78" customHeight="1">
      <c r="A84" s="76" t="s">
        <v>60</v>
      </c>
      <c r="B84" s="36"/>
      <c r="C84" s="77"/>
      <c r="D84" s="80">
        <f>(D70/D82)*100</f>
        <v>4.9741632309328825</v>
      </c>
      <c r="E84" s="77"/>
      <c r="F84" s="80">
        <f>(F70/F82)*100</f>
        <v>4.339314042549705</v>
      </c>
      <c r="G84" s="107"/>
      <c r="H84" s="78"/>
      <c r="I84" s="79"/>
    </row>
    <row r="85" spans="1:12" s="2" customFormat="1">
      <c r="A85" s="37" t="s">
        <v>48</v>
      </c>
      <c r="B85" s="38"/>
      <c r="C85" s="74"/>
      <c r="D85" s="74"/>
      <c r="E85" s="74"/>
      <c r="F85" s="74"/>
    </row>
    <row r="86" spans="1:12" s="2" customFormat="1" ht="23.25">
      <c r="A86" s="37" t="s">
        <v>54</v>
      </c>
      <c r="B86" s="38"/>
      <c r="C86" s="74"/>
      <c r="D86" s="74"/>
      <c r="E86" s="74"/>
      <c r="F86" s="74"/>
      <c r="G86" t="s">
        <v>101</v>
      </c>
      <c r="H86" s="75"/>
      <c r="I86" s="75"/>
    </row>
    <row r="87" spans="1:12" s="2" customFormat="1" ht="23.25">
      <c r="A87" s="37" t="s">
        <v>55</v>
      </c>
      <c r="B87" s="38"/>
      <c r="C87" s="74"/>
      <c r="D87" s="74"/>
      <c r="E87" s="74"/>
      <c r="F87" s="39"/>
      <c r="H87" s="74"/>
      <c r="I87" s="74"/>
    </row>
    <row r="88" spans="1:12" s="2" customFormat="1" ht="23.25">
      <c r="A88" s="37" t="s">
        <v>56</v>
      </c>
      <c r="B88" s="38"/>
      <c r="C88" s="74"/>
      <c r="D88" s="74"/>
      <c r="E88" s="74"/>
      <c r="F88" s="39"/>
      <c r="G88" s="40"/>
      <c r="H88" s="41"/>
      <c r="I88" s="41"/>
    </row>
    <row r="89" spans="1:12" s="2" customFormat="1" ht="23.25">
      <c r="A89" s="37" t="s">
        <v>57</v>
      </c>
      <c r="B89" s="38"/>
      <c r="C89" s="74"/>
      <c r="D89" s="74"/>
      <c r="E89" s="74"/>
      <c r="F89" s="39"/>
      <c r="G89" s="40"/>
      <c r="H89" s="41"/>
      <c r="I89" s="41"/>
    </row>
    <row r="90" spans="1:12" ht="23.25">
      <c r="A90" s="42" t="s">
        <v>58</v>
      </c>
      <c r="B90" s="43"/>
      <c r="C90" s="68"/>
      <c r="D90" s="69"/>
      <c r="F90" s="39"/>
      <c r="G90" s="44"/>
      <c r="H90" s="44"/>
      <c r="I90" s="39"/>
    </row>
    <row r="91" spans="1:12">
      <c r="A91" s="42" t="s">
        <v>49</v>
      </c>
      <c r="B91" s="2"/>
      <c r="C91" s="2"/>
      <c r="D91" s="2"/>
      <c r="E91" s="2"/>
      <c r="F91" s="2"/>
      <c r="G91" s="45"/>
      <c r="H91" s="45"/>
      <c r="I91" s="39"/>
    </row>
    <row r="92" spans="1:12">
      <c r="A92" s="42"/>
      <c r="B92" s="43"/>
      <c r="C92" s="68"/>
      <c r="D92" s="69"/>
      <c r="F92" s="39"/>
      <c r="G92" s="44"/>
      <c r="H92" s="44"/>
      <c r="I92" s="39"/>
    </row>
    <row r="93" spans="1:12">
      <c r="A93" s="46"/>
      <c r="B93" s="43"/>
      <c r="C93" s="68"/>
      <c r="D93" s="69"/>
      <c r="F93" s="70"/>
      <c r="G93" s="47"/>
      <c r="H93" s="48"/>
      <c r="I93" s="56"/>
    </row>
    <row r="94" spans="1:12">
      <c r="A94" s="46"/>
      <c r="B94" s="43"/>
      <c r="C94" s="68"/>
      <c r="D94" s="69"/>
      <c r="F94" s="71"/>
      <c r="G94" s="49"/>
      <c r="H94" s="50"/>
      <c r="I94" s="57"/>
    </row>
    <row r="95" spans="1:12">
      <c r="A95" s="51"/>
      <c r="B95" s="52"/>
      <c r="C95" s="72"/>
      <c r="D95" s="73"/>
      <c r="F95" s="53"/>
      <c r="G95" s="54"/>
      <c r="H95" s="53"/>
      <c r="I95" s="58"/>
    </row>
  </sheetData>
  <mergeCells count="14">
    <mergeCell ref="E7:E9"/>
    <mergeCell ref="F7:F9"/>
    <mergeCell ref="G7:G9"/>
    <mergeCell ref="H7:H9"/>
    <mergeCell ref="A2:I2"/>
    <mergeCell ref="A3:I3"/>
    <mergeCell ref="A5:A9"/>
    <mergeCell ref="B5:B9"/>
    <mergeCell ref="C5:D6"/>
    <mergeCell ref="E5:F6"/>
    <mergeCell ref="G5:H6"/>
    <mergeCell ref="I5:I9"/>
    <mergeCell ref="C7:C9"/>
    <mergeCell ref="D7:D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Jan.- Sept. 2023</vt:lpstr>
      <vt:lpstr>Jan.- Sept. 2023 (2)</vt:lpstr>
      <vt:lpstr>'Jan.- Sept. 2023'!Print_Area</vt:lpstr>
      <vt:lpstr>'Jan.- Sept. 2023 (2)'!Print_Area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2023-11-06T00:29:06Z</cp:lastPrinted>
  <dcterms:created xsi:type="dcterms:W3CDTF">2016-09-13T01:55:00Z</dcterms:created>
  <dcterms:modified xsi:type="dcterms:W3CDTF">2023-11-06T01:28:17Z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