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rin.ahmad\Desktop\AA Trade\MONTHLY PERFORMANCE\Sept\OVERALL PERFORMANCE\Sept\"/>
    </mc:Choice>
  </mc:AlternateContent>
  <bookViews>
    <workbookView xWindow="-120" yWindow="-120" windowWidth="20730" windowHeight="11040"/>
  </bookViews>
  <sheets>
    <sheet name="Jan. - Sept. 2023" sheetId="1" r:id="rId1"/>
    <sheet name="checking" sheetId="3" r:id="rId2"/>
    <sheet name="Sheet1" sheetId="2" r:id="rId3"/>
  </sheets>
  <definedNames>
    <definedName name="_xlnm.Print_Area" localSheetId="1">checking!$A$2:$I$99</definedName>
    <definedName name="_xlnm.Print_Area" localSheetId="0">'Jan. - Sept. 2023'!$A$2:$I$99</definedName>
  </definedNames>
  <calcPr calcId="162913"/>
</workbook>
</file>

<file path=xl/calcChain.xml><?xml version="1.0" encoding="utf-8"?>
<calcChain xmlns="http://schemas.openxmlformats.org/spreadsheetml/2006/main">
  <c r="H90" i="3" l="1"/>
  <c r="H85" i="3"/>
  <c r="H78" i="3" l="1"/>
  <c r="H87" i="3" l="1"/>
  <c r="F92" i="3"/>
  <c r="D92" i="3"/>
  <c r="M76" i="3" l="1"/>
  <c r="L76" i="3"/>
  <c r="M67" i="3"/>
  <c r="L67" i="3"/>
  <c r="M66" i="3"/>
  <c r="L66" i="3"/>
  <c r="M56" i="3"/>
  <c r="M57" i="3"/>
  <c r="M58" i="3"/>
  <c r="M59" i="3"/>
  <c r="M60" i="3"/>
  <c r="M61" i="3"/>
  <c r="M62" i="3"/>
  <c r="M63" i="3"/>
  <c r="M55" i="3"/>
  <c r="L56" i="3"/>
  <c r="L57" i="3"/>
  <c r="L58" i="3"/>
  <c r="L59" i="3"/>
  <c r="L60" i="3"/>
  <c r="L61" i="3"/>
  <c r="L62" i="3"/>
  <c r="L63" i="3"/>
  <c r="L55" i="3"/>
  <c r="M40" i="3"/>
  <c r="M41" i="3"/>
  <c r="M42" i="3"/>
  <c r="M43" i="3"/>
  <c r="M44" i="3"/>
  <c r="M45" i="3"/>
  <c r="M46" i="3"/>
  <c r="M47" i="3"/>
  <c r="M48" i="3"/>
  <c r="M49" i="3"/>
  <c r="M50" i="3"/>
  <c r="M39" i="3"/>
  <c r="M52" i="3"/>
  <c r="L52" i="3"/>
  <c r="L39" i="3"/>
  <c r="L40" i="3"/>
  <c r="L41" i="3"/>
  <c r="L42" i="3"/>
  <c r="L43" i="3"/>
  <c r="L38" i="3"/>
  <c r="K35" i="3"/>
  <c r="K25" i="3"/>
  <c r="K26" i="3"/>
  <c r="K27" i="3"/>
  <c r="K28" i="3"/>
  <c r="K29" i="3"/>
  <c r="K30" i="3"/>
  <c r="K31" i="3"/>
  <c r="K32" i="3"/>
  <c r="K33" i="3"/>
  <c r="K24" i="3"/>
  <c r="M78" i="3"/>
  <c r="N76" i="3" l="1"/>
  <c r="L73" i="3"/>
  <c r="M73" i="3"/>
  <c r="N73" i="3"/>
  <c r="L74" i="3"/>
  <c r="M74" i="3"/>
  <c r="N74" i="3"/>
  <c r="L75" i="3"/>
  <c r="M75" i="3"/>
  <c r="N75" i="3"/>
  <c r="N72" i="3"/>
  <c r="M72" i="3"/>
  <c r="L72" i="3"/>
  <c r="N66" i="3"/>
  <c r="L69" i="3"/>
  <c r="M69" i="3"/>
  <c r="L68" i="3"/>
  <c r="M68" i="3"/>
  <c r="N67" i="3"/>
  <c r="N55" i="3"/>
  <c r="N39" i="3"/>
  <c r="N40" i="3"/>
  <c r="N41" i="3"/>
  <c r="N42" i="3"/>
  <c r="N43" i="3"/>
  <c r="N44" i="3"/>
  <c r="N45" i="3"/>
  <c r="N46" i="3"/>
  <c r="N47" i="3"/>
  <c r="N48" i="3"/>
  <c r="N49" i="3"/>
  <c r="N50" i="3"/>
  <c r="N52" i="3"/>
  <c r="N38" i="3"/>
  <c r="M38" i="3"/>
  <c r="J35" i="3"/>
  <c r="J25" i="3"/>
  <c r="J24" i="3"/>
  <c r="N12" i="3"/>
  <c r="N13" i="3"/>
  <c r="N14" i="3"/>
  <c r="N15" i="3"/>
  <c r="N16" i="3"/>
  <c r="N17" i="3"/>
  <c r="N18" i="3"/>
  <c r="N19" i="3"/>
  <c r="N21" i="3"/>
  <c r="N11" i="3"/>
  <c r="L21" i="3"/>
  <c r="L19" i="3"/>
  <c r="L18" i="3"/>
  <c r="L17" i="3"/>
  <c r="L16" i="3"/>
  <c r="L15" i="3"/>
  <c r="L14" i="3"/>
  <c r="L13" i="3"/>
  <c r="L12" i="3"/>
  <c r="L11" i="3"/>
  <c r="K22" i="2" l="1"/>
  <c r="J23" i="2"/>
  <c r="K23" i="2"/>
  <c r="J22" i="2"/>
  <c r="I6" i="2"/>
  <c r="I7" i="2"/>
  <c r="I8" i="2"/>
  <c r="I5" i="2"/>
</calcChain>
</file>

<file path=xl/sharedStrings.xml><?xml version="1.0" encoding="utf-8"?>
<sst xmlns="http://schemas.openxmlformats.org/spreadsheetml/2006/main" count="253" uniqueCount="80">
  <si>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</si>
  <si>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</si>
  <si>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</si>
  <si>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</si>
  <si>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</si>
  <si>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</si>
  <si>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</si>
  <si>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</si>
  <si>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</si>
  <si>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</si>
  <si>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</si>
  <si>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</si>
  <si>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</si>
  <si>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</si>
  <si>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</si>
  <si>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</si>
  <si>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</si>
  <si>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</si>
  <si>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</si>
  <si>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</si>
  <si>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</si>
  <si>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</si>
  <si>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</si>
  <si>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</si>
  <si>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</si>
  <si>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</si>
  <si>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</si>
  <si>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</si>
  <si>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</si>
  <si>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</si>
  <si>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</si>
  <si>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</si>
  <si>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</si>
  <si>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</si>
  <si>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</si>
  <si>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</si>
  <si>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</si>
  <si>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</si>
  <si>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</si>
  <si>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</si>
  <si>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</si>
  <si>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</si>
  <si>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</si>
  <si>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</si>
  <si>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</si>
  <si>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</si>
  <si>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</si>
  <si>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</si>
  <si>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</si>
  <si>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</si>
  <si>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</si>
  <si>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</si>
  <si>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</si>
  <si>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</si>
  <si>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</si>
  <si>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</si>
  <si>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</si>
  <si>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</si>
  <si>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</si>
  <si>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</si>
  <si>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</si>
  <si>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</si>
  <si>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</si>
  <si>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</si>
  <si>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</si>
  <si>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</si>
  <si>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</si>
  <si>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</si>
  <si>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</si>
  <si>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</si>
  <si>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- SEPTEMBER 2022 &amp; 2023</t>
  </si>
  <si>
    <t>January - September 2022</t>
  </si>
  <si>
    <r>
      <t>January - September 2023</t>
    </r>
    <r>
      <rPr>
        <b/>
        <vertAlign val="superscript"/>
        <sz val="16"/>
        <color theme="1"/>
        <rFont val="Arial"/>
        <family val="2"/>
      </rPr>
      <t>P</t>
    </r>
  </si>
  <si>
    <t>PALM OIL</t>
  </si>
  <si>
    <t>PALM KERNEL OIL</t>
  </si>
  <si>
    <t>PALM-BASED OLEOCHEMICAL</t>
  </si>
  <si>
    <t>OTHER PALM-BASED PRODUCTS</t>
  </si>
  <si>
    <t>PALM KERNEL CAKE</t>
  </si>
  <si>
    <t>TOTAL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</si>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</sst>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3">
    <font>
      <sz val="10"/>
      <name val="Arial"/>
      <charset val="134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9">
    <xf numFmtId="0" fontId="0" fillId="0" borderId="0"/>
    <xf numFmtId="165" fontId="20" fillId="0" borderId="0" applyFill="0" applyAlignment="0" applyProtection="0"/>
    <xf numFmtId="9" fontId="20" fillId="0" borderId="0" applyFont="0" applyFill="0" applyBorder="0" applyAlignment="0" applyProtection="0"/>
    <xf numFmtId="0" fontId="17" fillId="0" borderId="0"/>
    <xf numFmtId="0" fontId="20" fillId="0" borderId="0" applyFill="0" applyAlignment="0" applyProtection="0"/>
    <xf numFmtId="164" fontId="17" fillId="0" borderId="0" applyFont="0" applyFill="0" applyBorder="0" applyAlignment="0" applyProtection="0"/>
    <xf numFmtId="165" fontId="20" fillId="0" borderId="0" applyFill="0" applyAlignment="0" applyProtection="0"/>
    <xf numFmtId="0" fontId="16" fillId="0" borderId="0"/>
    <xf numFmtId="164" fontId="1" fillId="0" borderId="0" applyFont="0" applyFill="0" applyBorder="0" applyAlignment="0" applyProtection="0"/>
  </cellStyleXfs>
  <cellXfs count="28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2" fillId="0" borderId="20" xfId="0" applyFont="1" applyBorder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 indent="2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left" indent="2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7" xfId="0" applyFont="1" applyBorder="1"/>
    <xf numFmtId="0" fontId="2" fillId="0" borderId="21" xfId="0" applyFont="1" applyBorder="1" applyAlignment="1">
      <alignment horizont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165" fontId="9" fillId="0" borderId="26" xfId="1" applyFont="1" applyFill="1" applyBorder="1" applyAlignment="1" applyProtection="1">
      <alignment horizontal="center" vertical="center"/>
    </xf>
    <xf numFmtId="165" fontId="9" fillId="0" borderId="22" xfId="1" applyFont="1" applyFill="1" applyBorder="1" applyAlignment="1" applyProtection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165" fontId="2" fillId="0" borderId="26" xfId="1" applyFont="1" applyFill="1" applyBorder="1" applyAlignment="1" applyProtection="1">
      <alignment horizontal="center" vertical="center"/>
    </xf>
    <xf numFmtId="0" fontId="2" fillId="0" borderId="24" xfId="0" applyFont="1" applyBorder="1" applyAlignment="1">
      <alignment vertical="center"/>
    </xf>
    <xf numFmtId="165" fontId="9" fillId="0" borderId="33" xfId="1" applyFont="1" applyFill="1" applyBorder="1" applyAlignment="1" applyProtection="1">
      <alignment horizontal="center" vertical="center"/>
    </xf>
    <xf numFmtId="0" fontId="5" fillId="0" borderId="0" xfId="0" applyFont="1"/>
    <xf numFmtId="0" fontId="5" fillId="0" borderId="0" xfId="7" applyFont="1"/>
    <xf numFmtId="0" fontId="12" fillId="0" borderId="0" xfId="7" applyFont="1"/>
    <xf numFmtId="0" fontId="12" fillId="0" borderId="0" xfId="7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2" fontId="4" fillId="0" borderId="0" xfId="2" applyNumberFormat="1" applyFont="1" applyBorder="1" applyAlignment="1">
      <alignment horizontal="right"/>
    </xf>
    <xf numFmtId="165" fontId="9" fillId="0" borderId="24" xfId="1" applyFont="1" applyFill="1" applyBorder="1" applyAlignment="1" applyProtection="1">
      <alignment horizontal="right" vertical="center"/>
    </xf>
    <xf numFmtId="165" fontId="9" fillId="0" borderId="1" xfId="1" applyFont="1" applyFill="1" applyBorder="1" applyAlignment="1" applyProtection="1">
      <alignment horizontal="right" vertical="center"/>
    </xf>
    <xf numFmtId="165" fontId="2" fillId="0" borderId="24" xfId="1" applyFont="1" applyFill="1" applyBorder="1" applyAlignment="1" applyProtection="1">
      <alignment horizontal="right" vertical="center"/>
    </xf>
    <xf numFmtId="2" fontId="2" fillId="0" borderId="0" xfId="0" applyNumberFormat="1" applyFont="1" applyAlignment="1">
      <alignment horizontal="right"/>
    </xf>
    <xf numFmtId="2" fontId="2" fillId="0" borderId="3" xfId="1" applyNumberFormat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>
      <alignment horizontal="right"/>
    </xf>
    <xf numFmtId="2" fontId="2" fillId="0" borderId="14" xfId="1" applyNumberFormat="1" applyFont="1" applyFill="1" applyBorder="1" applyAlignment="1" applyProtection="1">
      <alignment horizontal="right" vertical="center" indent="2"/>
    </xf>
    <xf numFmtId="2" fontId="9" fillId="0" borderId="28" xfId="0" applyNumberFormat="1" applyFont="1" applyBorder="1" applyAlignment="1">
      <alignment horizontal="right" vertical="center"/>
    </xf>
    <xf numFmtId="2" fontId="9" fillId="0" borderId="32" xfId="1" applyNumberFormat="1" applyFont="1" applyFill="1" applyBorder="1" applyAlignment="1" applyProtection="1">
      <alignment horizontal="right" vertical="center" indent="1"/>
    </xf>
    <xf numFmtId="2" fontId="3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14" fillId="6" borderId="0" xfId="1" applyNumberFormat="1" applyFont="1" applyFill="1" applyAlignment="1" applyProtection="1">
      <alignment horizontal="right"/>
    </xf>
    <xf numFmtId="2" fontId="4" fillId="6" borderId="0" xfId="0" applyNumberFormat="1" applyFont="1" applyFill="1" applyAlignment="1">
      <alignment horizontal="right"/>
    </xf>
    <xf numFmtId="2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1" xfId="1" applyFont="1" applyFill="1" applyBorder="1" applyAlignment="1" applyProtection="1">
      <alignment horizontal="right"/>
    </xf>
    <xf numFmtId="165" fontId="9" fillId="0" borderId="7" xfId="1" applyFont="1" applyFill="1" applyBorder="1" applyAlignment="1" applyProtection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5" fontId="5" fillId="6" borderId="0" xfId="1" applyFont="1" applyFill="1" applyAlignment="1" applyProtection="1">
      <alignment horizontal="right"/>
    </xf>
    <xf numFmtId="165" fontId="8" fillId="6" borderId="0" xfId="1" applyFont="1" applyFill="1" applyAlignment="1" applyProtection="1">
      <alignment horizontal="right"/>
    </xf>
    <xf numFmtId="0" fontId="5" fillId="6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165" fontId="4" fillId="0" borderId="0" xfId="1" applyFont="1"/>
    <xf numFmtId="165" fontId="2" fillId="0" borderId="0" xfId="1" applyFont="1"/>
    <xf numFmtId="165" fontId="2" fillId="0" borderId="13" xfId="1" applyFont="1" applyFill="1" applyBorder="1" applyAlignment="1" applyProtection="1"/>
    <xf numFmtId="165" fontId="2" fillId="0" borderId="14" xfId="1" applyFont="1" applyFill="1" applyBorder="1" applyAlignment="1" applyProtection="1">
      <alignment vertical="center"/>
    </xf>
    <xf numFmtId="2" fontId="2" fillId="0" borderId="18" xfId="2" applyNumberFormat="1" applyFont="1" applyFill="1" applyBorder="1" applyAlignment="1" applyProtection="1">
      <alignment vertical="center"/>
    </xf>
    <xf numFmtId="165" fontId="2" fillId="0" borderId="1" xfId="1" applyFont="1" applyFill="1" applyBorder="1" applyAlignment="1" applyProtection="1">
      <alignment vertical="center"/>
    </xf>
    <xf numFmtId="165" fontId="2" fillId="0" borderId="22" xfId="1" applyFont="1" applyFill="1" applyBorder="1" applyAlignment="1" applyProtection="1">
      <alignment vertical="center"/>
    </xf>
    <xf numFmtId="165" fontId="2" fillId="0" borderId="7" xfId="1" applyFont="1" applyFill="1" applyBorder="1" applyAlignment="1" applyProtection="1">
      <alignment vertical="center"/>
    </xf>
    <xf numFmtId="165" fontId="2" fillId="0" borderId="24" xfId="1" applyFont="1" applyFill="1" applyBorder="1" applyAlignment="1" applyProtection="1">
      <alignment vertical="center"/>
    </xf>
    <xf numFmtId="165" fontId="2" fillId="0" borderId="13" xfId="1" applyFont="1" applyFill="1" applyBorder="1" applyAlignment="1" applyProtection="1">
      <alignment vertical="center"/>
    </xf>
    <xf numFmtId="165" fontId="2" fillId="0" borderId="14" xfId="1" applyFont="1" applyFill="1" applyBorder="1" applyAlignment="1" applyProtection="1">
      <alignment horizontal="right" vertical="center"/>
    </xf>
    <xf numFmtId="165" fontId="2" fillId="0" borderId="26" xfId="1" applyFont="1" applyFill="1" applyBorder="1" applyAlignment="1" applyProtection="1">
      <alignment vertical="center"/>
    </xf>
    <xf numFmtId="165" fontId="2" fillId="0" borderId="34" xfId="1" applyFont="1" applyFill="1" applyBorder="1" applyAlignment="1" applyProtection="1">
      <alignment vertical="center"/>
    </xf>
    <xf numFmtId="165" fontId="9" fillId="0" borderId="24" xfId="1" applyFont="1" applyFill="1" applyBorder="1" applyAlignment="1" applyProtection="1">
      <alignment vertical="center"/>
    </xf>
    <xf numFmtId="165" fontId="9" fillId="0" borderId="1" xfId="1" applyFont="1" applyFill="1" applyBorder="1" applyAlignment="1" applyProtection="1">
      <alignment vertical="center"/>
    </xf>
    <xf numFmtId="165" fontId="9" fillId="0" borderId="25" xfId="1" applyFont="1" applyFill="1" applyBorder="1" applyAlignment="1" applyProtection="1">
      <alignment vertical="center"/>
    </xf>
    <xf numFmtId="165" fontId="2" fillId="0" borderId="0" xfId="1" applyFont="1" applyFill="1" applyAlignment="1" applyProtection="1">
      <alignment vertical="center"/>
    </xf>
    <xf numFmtId="165" fontId="9" fillId="0" borderId="27" xfId="1" applyFont="1" applyFill="1" applyBorder="1" applyAlignment="1" applyProtection="1">
      <alignment horizontal="right" vertical="center"/>
    </xf>
    <xf numFmtId="165" fontId="9" fillId="0" borderId="6" xfId="1" applyFont="1" applyFill="1" applyBorder="1" applyAlignment="1" applyProtection="1">
      <alignment horizontal="right" vertical="center"/>
    </xf>
    <xf numFmtId="4" fontId="2" fillId="0" borderId="35" xfId="1" applyNumberFormat="1" applyFont="1" applyFill="1" applyBorder="1" applyAlignment="1" applyProtection="1">
      <alignment horizontal="right" vertical="center"/>
    </xf>
    <xf numFmtId="4" fontId="2" fillId="0" borderId="12" xfId="1" applyNumberFormat="1" applyFont="1" applyFill="1" applyBorder="1" applyAlignment="1" applyProtection="1">
      <alignment horizontal="right" vertical="center"/>
    </xf>
    <xf numFmtId="165" fontId="9" fillId="0" borderId="26" xfId="1" applyFont="1" applyFill="1" applyBorder="1" applyAlignment="1" applyProtection="1">
      <alignment vertical="center"/>
    </xf>
    <xf numFmtId="165" fontId="9" fillId="0" borderId="14" xfId="1" applyFont="1" applyFill="1" applyBorder="1" applyAlignment="1" applyProtection="1">
      <alignment vertical="center"/>
    </xf>
    <xf numFmtId="165" fontId="9" fillId="0" borderId="31" xfId="1" applyFont="1" applyFill="1" applyBorder="1" applyAlignment="1" applyProtection="1">
      <alignment vertical="center"/>
    </xf>
    <xf numFmtId="165" fontId="2" fillId="0" borderId="30" xfId="1" applyFont="1" applyFill="1" applyBorder="1" applyAlignment="1" applyProtection="1">
      <alignment vertical="center"/>
    </xf>
    <xf numFmtId="164" fontId="12" fillId="0" borderId="0" xfId="1" applyNumberFormat="1" applyFont="1" applyFill="1" applyAlignment="1">
      <alignment horizontal="right"/>
    </xf>
    <xf numFmtId="165" fontId="4" fillId="0" borderId="0" xfId="1" applyFont="1" applyFill="1" applyAlignment="1">
      <alignment horizontal="right"/>
    </xf>
    <xf numFmtId="165" fontId="4" fillId="6" borderId="0" xfId="1" applyFont="1" applyFill="1"/>
    <xf numFmtId="164" fontId="15" fillId="0" borderId="0" xfId="1" applyNumberFormat="1" applyFont="1" applyAlignment="1"/>
    <xf numFmtId="165" fontId="2" fillId="0" borderId="18" xfId="1" applyFont="1" applyFill="1" applyBorder="1" applyAlignment="1" applyProtection="1">
      <alignment horizontal="right"/>
    </xf>
    <xf numFmtId="165" fontId="2" fillId="0" borderId="22" xfId="4" applyNumberFormat="1" applyFont="1" applyFill="1" applyBorder="1" applyAlignment="1" applyProtection="1">
      <alignment horizontal="right" vertical="center"/>
    </xf>
    <xf numFmtId="165" fontId="2" fillId="0" borderId="0" xfId="4" applyNumberFormat="1" applyFont="1" applyFill="1" applyAlignment="1" applyProtection="1">
      <alignment horizontal="right" vertical="center"/>
    </xf>
    <xf numFmtId="165" fontId="2" fillId="0" borderId="0" xfId="4" applyNumberFormat="1" applyFont="1" applyFill="1" applyAlignment="1" applyProtection="1">
      <alignment horizontal="right"/>
    </xf>
    <xf numFmtId="166" fontId="2" fillId="0" borderId="18" xfId="1" applyNumberFormat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/>
    <xf numFmtId="2" fontId="2" fillId="0" borderId="37" xfId="1" applyNumberFormat="1" applyFont="1" applyFill="1" applyBorder="1" applyAlignment="1" applyProtection="1">
      <alignment horizontal="right" vertical="center" indent="2"/>
    </xf>
    <xf numFmtId="2" fontId="2" fillId="0" borderId="36" xfId="1" applyNumberFormat="1" applyFont="1" applyFill="1" applyBorder="1" applyAlignment="1" applyProtection="1">
      <alignment horizontal="right" vertical="center" indent="2"/>
    </xf>
    <xf numFmtId="0" fontId="9" fillId="0" borderId="38" xfId="0" applyFont="1" applyBorder="1" applyAlignment="1">
      <alignment vertical="center" wrapText="1"/>
    </xf>
    <xf numFmtId="2" fontId="9" fillId="0" borderId="41" xfId="0" applyNumberFormat="1" applyFont="1" applyBorder="1" applyAlignment="1">
      <alignment horizontal="right" vertical="center"/>
    </xf>
    <xf numFmtId="2" fontId="9" fillId="0" borderId="41" xfId="1" applyNumberFormat="1" applyFont="1" applyFill="1" applyBorder="1" applyAlignment="1" applyProtection="1">
      <alignment horizontal="right" vertical="center"/>
    </xf>
    <xf numFmtId="165" fontId="9" fillId="0" borderId="38" xfId="1" applyFont="1" applyFill="1" applyBorder="1" applyAlignment="1" applyProtection="1">
      <alignment horizontal="right" vertical="center"/>
    </xf>
    <xf numFmtId="165" fontId="9" fillId="0" borderId="37" xfId="1" applyFont="1" applyFill="1" applyBorder="1" applyAlignment="1" applyProtection="1">
      <alignment vertical="top"/>
    </xf>
    <xf numFmtId="166" fontId="2" fillId="0" borderId="42" xfId="1" applyNumberFormat="1" applyFont="1" applyFill="1" applyBorder="1" applyAlignment="1" applyProtection="1">
      <alignment horizontal="right"/>
    </xf>
    <xf numFmtId="167" fontId="2" fillId="0" borderId="7" xfId="1" applyNumberFormat="1" applyFont="1" applyFill="1" applyBorder="1" applyAlignment="1" applyProtection="1">
      <alignment horizontal="right" vertical="center"/>
    </xf>
    <xf numFmtId="167" fontId="2" fillId="0" borderId="38" xfId="1" applyNumberFormat="1" applyFont="1" applyFill="1" applyBorder="1" applyAlignment="1" applyProtection="1">
      <alignment horizontal="right" vertical="center"/>
    </xf>
    <xf numFmtId="0" fontId="9" fillId="7" borderId="7" xfId="0" applyFont="1" applyFill="1" applyBorder="1" applyAlignment="1">
      <alignment vertical="center"/>
    </xf>
    <xf numFmtId="0" fontId="9" fillId="7" borderId="22" xfId="0" applyFont="1" applyFill="1" applyBorder="1" applyAlignment="1">
      <alignment horizontal="center" vertical="center"/>
    </xf>
    <xf numFmtId="2" fontId="9" fillId="7" borderId="14" xfId="1" applyNumberFormat="1" applyFont="1" applyFill="1" applyBorder="1" applyAlignment="1" applyProtection="1">
      <alignment horizontal="right" vertical="center" indent="2"/>
    </xf>
    <xf numFmtId="165" fontId="9" fillId="7" borderId="7" xfId="1" applyFont="1" applyFill="1" applyBorder="1" applyAlignment="1" applyProtection="1">
      <alignment vertical="center"/>
    </xf>
    <xf numFmtId="0" fontId="9" fillId="7" borderId="0" xfId="0" applyFont="1" applyFill="1" applyAlignment="1">
      <alignment horizontal="center" vertical="center"/>
    </xf>
    <xf numFmtId="165" fontId="9" fillId="7" borderId="35" xfId="1" applyFont="1" applyFill="1" applyBorder="1" applyAlignment="1" applyProtection="1">
      <alignment vertical="center"/>
    </xf>
    <xf numFmtId="165" fontId="9" fillId="7" borderId="7" xfId="1" applyFont="1" applyFill="1" applyBorder="1" applyAlignment="1" applyProtection="1">
      <alignment horizontal="right" vertical="center"/>
    </xf>
    <xf numFmtId="0" fontId="9" fillId="7" borderId="40" xfId="0" applyFont="1" applyFill="1" applyBorder="1" applyAlignment="1">
      <alignment vertical="center" wrapText="1"/>
    </xf>
    <xf numFmtId="0" fontId="9" fillId="7" borderId="29" xfId="0" applyFont="1" applyFill="1" applyBorder="1" applyAlignment="1">
      <alignment horizontal="center" vertical="center"/>
    </xf>
    <xf numFmtId="165" fontId="9" fillId="7" borderId="30" xfId="1" applyFont="1" applyFill="1" applyBorder="1" applyAlignment="1" applyProtection="1">
      <alignment horizontal="right" vertical="center"/>
    </xf>
    <xf numFmtId="167" fontId="9" fillId="7" borderId="39" xfId="1" applyNumberFormat="1" applyFont="1" applyFill="1" applyBorder="1" applyAlignment="1" applyProtection="1">
      <alignment horizontal="right" vertical="center"/>
    </xf>
    <xf numFmtId="0" fontId="9" fillId="7" borderId="24" xfId="0" applyFont="1" applyFill="1" applyBorder="1" applyAlignment="1">
      <alignment vertical="center"/>
    </xf>
    <xf numFmtId="0" fontId="9" fillId="7" borderId="33" xfId="0" applyFont="1" applyFill="1" applyBorder="1" applyAlignment="1">
      <alignment horizontal="center" vertical="center"/>
    </xf>
    <xf numFmtId="165" fontId="9" fillId="7" borderId="31" xfId="1" applyFont="1" applyFill="1" applyBorder="1" applyAlignment="1" applyProtection="1">
      <alignment vertical="center"/>
    </xf>
    <xf numFmtId="2" fontId="9" fillId="7" borderId="37" xfId="1" applyNumberFormat="1" applyFont="1" applyFill="1" applyBorder="1" applyAlignment="1" applyProtection="1">
      <alignment horizontal="right" vertical="center" indent="2"/>
    </xf>
    <xf numFmtId="2" fontId="9" fillId="7" borderId="36" xfId="1" applyNumberFormat="1" applyFont="1" applyFill="1" applyBorder="1" applyAlignment="1" applyProtection="1">
      <alignment horizontal="right" vertical="center" indent="2"/>
    </xf>
    <xf numFmtId="165" fontId="9" fillId="7" borderId="14" xfId="1" applyFont="1" applyFill="1" applyBorder="1" applyAlignment="1" applyProtection="1">
      <alignment vertical="center"/>
    </xf>
    <xf numFmtId="165" fontId="9" fillId="7" borderId="22" xfId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right"/>
    </xf>
    <xf numFmtId="165" fontId="2" fillId="0" borderId="8" xfId="1" applyFont="1" applyBorder="1"/>
    <xf numFmtId="165" fontId="2" fillId="0" borderId="14" xfId="1" applyFont="1" applyBorder="1"/>
    <xf numFmtId="165" fontId="2" fillId="0" borderId="21" xfId="1" applyFont="1" applyBorder="1"/>
    <xf numFmtId="165" fontId="2" fillId="0" borderId="7" xfId="1" applyFont="1" applyBorder="1"/>
    <xf numFmtId="165" fontId="2" fillId="0" borderId="23" xfId="1" applyFont="1" applyBorder="1"/>
    <xf numFmtId="165" fontId="2" fillId="0" borderId="7" xfId="1" applyFont="1" applyFill="1" applyBorder="1"/>
    <xf numFmtId="165" fontId="2" fillId="0" borderId="22" xfId="4" applyNumberFormat="1" applyFont="1" applyFill="1" applyBorder="1" applyAlignment="1" applyProtection="1">
      <alignment vertical="center"/>
    </xf>
    <xf numFmtId="165" fontId="2" fillId="0" borderId="14" xfId="4" applyNumberFormat="1" applyFont="1" applyFill="1" applyBorder="1" applyAlignment="1" applyProtection="1">
      <alignment horizontal="right" vertical="center"/>
    </xf>
    <xf numFmtId="10" fontId="2" fillId="0" borderId="14" xfId="2" applyNumberFormat="1" applyFont="1" applyFill="1" applyBorder="1" applyAlignment="1" applyProtection="1">
      <alignment horizontal="right" vertical="center" indent="2"/>
    </xf>
    <xf numFmtId="10" fontId="9" fillId="0" borderId="37" xfId="2" applyNumberFormat="1" applyFont="1" applyFill="1" applyBorder="1" applyAlignment="1" applyProtection="1">
      <alignment vertical="top"/>
    </xf>
    <xf numFmtId="2" fontId="2" fillId="0" borderId="44" xfId="2" applyNumberFormat="1" applyFont="1" applyFill="1" applyBorder="1" applyAlignment="1" applyProtection="1">
      <alignment vertical="center"/>
    </xf>
    <xf numFmtId="166" fontId="2" fillId="0" borderId="44" xfId="1" applyNumberFormat="1" applyFont="1" applyFill="1" applyBorder="1" applyAlignment="1" applyProtection="1">
      <alignment horizontal="right"/>
    </xf>
    <xf numFmtId="165" fontId="2" fillId="0" borderId="45" xfId="1" applyFont="1" applyFill="1" applyBorder="1" applyAlignment="1" applyProtection="1">
      <alignment vertical="center"/>
    </xf>
    <xf numFmtId="4" fontId="2" fillId="0" borderId="7" xfId="1" applyNumberFormat="1" applyFont="1" applyBorder="1"/>
    <xf numFmtId="165" fontId="9" fillId="0" borderId="45" xfId="1" applyFont="1" applyFill="1" applyBorder="1" applyAlignment="1" applyProtection="1">
      <alignment vertical="center"/>
    </xf>
    <xf numFmtId="165" fontId="2" fillId="0" borderId="44" xfId="1" applyFont="1" applyFill="1" applyBorder="1" applyAlignment="1" applyProtection="1">
      <alignment horizontal="right"/>
    </xf>
    <xf numFmtId="165" fontId="2" fillId="0" borderId="30" xfId="1" applyFont="1" applyFill="1" applyBorder="1" applyAlignment="1" applyProtection="1">
      <alignment horizontal="right"/>
    </xf>
    <xf numFmtId="166" fontId="2" fillId="0" borderId="30" xfId="1" applyNumberFormat="1" applyFont="1" applyFill="1" applyBorder="1" applyAlignment="1" applyProtection="1">
      <alignment horizontal="right"/>
    </xf>
    <xf numFmtId="165" fontId="9" fillId="0" borderId="46" xfId="1" applyFont="1" applyFill="1" applyBorder="1" applyAlignment="1" applyProtection="1">
      <alignment vertical="center"/>
    </xf>
    <xf numFmtId="165" fontId="9" fillId="0" borderId="47" xfId="1" applyFont="1" applyFill="1" applyBorder="1" applyAlignment="1" applyProtection="1">
      <alignment vertical="top"/>
    </xf>
    <xf numFmtId="2" fontId="9" fillId="7" borderId="43" xfId="1" applyNumberFormat="1" applyFont="1" applyFill="1" applyBorder="1" applyAlignment="1" applyProtection="1">
      <alignment horizontal="right" vertical="center" indent="2"/>
    </xf>
    <xf numFmtId="165" fontId="9" fillId="7" borderId="49" xfId="1" applyFont="1" applyFill="1" applyBorder="1" applyAlignment="1" applyProtection="1">
      <alignment vertical="center"/>
    </xf>
    <xf numFmtId="165" fontId="2" fillId="0" borderId="14" xfId="1" applyFont="1" applyFill="1" applyBorder="1"/>
    <xf numFmtId="2" fontId="0" fillId="0" borderId="0" xfId="0" applyNumberFormat="1"/>
    <xf numFmtId="2" fontId="3" fillId="0" borderId="0" xfId="0" applyNumberFormat="1" applyFont="1"/>
    <xf numFmtId="165" fontId="2" fillId="0" borderId="5" xfId="1" applyFont="1" applyFill="1" applyBorder="1" applyAlignment="1" applyProtection="1">
      <alignment horizontal="right"/>
    </xf>
    <xf numFmtId="167" fontId="2" fillId="0" borderId="21" xfId="1" applyNumberFormat="1" applyFont="1" applyFill="1" applyBorder="1" applyAlignment="1" applyProtection="1">
      <alignment horizontal="right" vertical="center"/>
    </xf>
    <xf numFmtId="2" fontId="9" fillId="7" borderId="50" xfId="1" applyNumberFormat="1" applyFont="1" applyFill="1" applyBorder="1" applyAlignment="1" applyProtection="1">
      <alignment horizontal="right" vertical="center" indent="2"/>
    </xf>
    <xf numFmtId="167" fontId="2" fillId="0" borderId="11" xfId="1" applyNumberFormat="1" applyFont="1" applyFill="1" applyBorder="1" applyAlignment="1" applyProtection="1">
      <alignment horizontal="right" vertical="center"/>
    </xf>
    <xf numFmtId="167" fontId="9" fillId="7" borderId="51" xfId="1" applyNumberFormat="1" applyFont="1" applyFill="1" applyBorder="1" applyAlignment="1" applyProtection="1">
      <alignment horizontal="right" vertical="center"/>
    </xf>
    <xf numFmtId="165" fontId="9" fillId="0" borderId="21" xfId="1" applyFont="1" applyFill="1" applyBorder="1" applyAlignment="1" applyProtection="1">
      <alignment horizontal="right" vertical="center"/>
    </xf>
    <xf numFmtId="165" fontId="9" fillId="7" borderId="21" xfId="1" applyFont="1" applyFill="1" applyBorder="1" applyAlignment="1" applyProtection="1">
      <alignment horizontal="right" vertical="center"/>
    </xf>
    <xf numFmtId="165" fontId="9" fillId="0" borderId="5" xfId="1" applyFont="1" applyFill="1" applyBorder="1" applyAlignment="1" applyProtection="1">
      <alignment horizontal="right" vertical="center"/>
    </xf>
    <xf numFmtId="165" fontId="9" fillId="0" borderId="11" xfId="1" applyFont="1" applyFill="1" applyBorder="1" applyAlignment="1" applyProtection="1">
      <alignment horizontal="right" vertical="center"/>
    </xf>
    <xf numFmtId="0" fontId="2" fillId="0" borderId="5" xfId="0" applyFont="1" applyBorder="1" applyAlignment="1">
      <alignment horizontal="right" vertical="center"/>
    </xf>
    <xf numFmtId="165" fontId="2" fillId="0" borderId="11" xfId="1" applyFont="1" applyFill="1" applyBorder="1" applyAlignment="1" applyProtection="1">
      <alignment horizontal="right" vertic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165" fontId="2" fillId="0" borderId="0" xfId="1" applyFont="1" applyFill="1" applyAlignment="1" applyProtection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" fillId="0" borderId="0" xfId="0" applyNumberFormat="1" applyFont="1" applyAlignment="1">
      <alignment vertical="center"/>
    </xf>
    <xf numFmtId="2" fontId="2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left" vertical="center"/>
    </xf>
    <xf numFmtId="2" fontId="2" fillId="0" borderId="0" xfId="0" applyNumberFormat="1" applyFont="1"/>
    <xf numFmtId="2" fontId="2" fillId="0" borderId="0" xfId="0" applyNumberFormat="1" applyFont="1" applyAlignment="1">
      <alignment horizontal="left"/>
    </xf>
    <xf numFmtId="165" fontId="9" fillId="10" borderId="30" xfId="1" applyFont="1" applyFill="1" applyBorder="1" applyAlignment="1" applyProtection="1">
      <alignment horizontal="right" vertical="center"/>
    </xf>
    <xf numFmtId="165" fontId="2" fillId="10" borderId="22" xfId="4" applyNumberFormat="1" applyFont="1" applyFill="1" applyBorder="1" applyAlignment="1" applyProtection="1">
      <alignment vertical="center"/>
    </xf>
    <xf numFmtId="165" fontId="2" fillId="10" borderId="22" xfId="4" applyNumberFormat="1" applyFont="1" applyFill="1" applyBorder="1" applyAlignment="1" applyProtection="1">
      <alignment horizontal="right" vertical="center"/>
    </xf>
    <xf numFmtId="167" fontId="2" fillId="10" borderId="14" xfId="4" applyNumberFormat="1" applyFont="1" applyFill="1" applyBorder="1" applyAlignment="1" applyProtection="1">
      <alignment horizontal="right" vertical="center"/>
    </xf>
    <xf numFmtId="165" fontId="2" fillId="10" borderId="14" xfId="4" applyNumberFormat="1" applyFont="1" applyFill="1" applyBorder="1" applyAlignment="1" applyProtection="1">
      <alignment horizontal="right" vertical="center"/>
    </xf>
    <xf numFmtId="165" fontId="2" fillId="10" borderId="22" xfId="1" applyFont="1" applyFill="1" applyBorder="1" applyAlignment="1" applyProtection="1">
      <alignment vertical="center"/>
    </xf>
    <xf numFmtId="165" fontId="9" fillId="10" borderId="35" xfId="1" applyFont="1" applyFill="1" applyBorder="1" applyAlignment="1" applyProtection="1">
      <alignment vertical="center"/>
    </xf>
    <xf numFmtId="2" fontId="2" fillId="10" borderId="14" xfId="1" applyNumberFormat="1" applyFont="1" applyFill="1" applyBorder="1" applyAlignment="1" applyProtection="1">
      <alignment horizontal="right" vertical="center" indent="2"/>
    </xf>
    <xf numFmtId="2" fontId="9" fillId="10" borderId="14" xfId="1" applyNumberFormat="1" applyFont="1" applyFill="1" applyBorder="1" applyAlignment="1" applyProtection="1">
      <alignment horizontal="right" vertical="center" indent="2"/>
    </xf>
    <xf numFmtId="165" fontId="2" fillId="10" borderId="23" xfId="1" applyFont="1" applyFill="1" applyBorder="1"/>
    <xf numFmtId="165" fontId="2" fillId="10" borderId="7" xfId="1" applyFont="1" applyFill="1" applyBorder="1"/>
    <xf numFmtId="165" fontId="2" fillId="10" borderId="0" xfId="4" applyNumberFormat="1" applyFont="1" applyFill="1" applyAlignment="1" applyProtection="1">
      <alignment horizontal="right" vertical="center"/>
    </xf>
    <xf numFmtId="4" fontId="2" fillId="10" borderId="7" xfId="1" applyNumberFormat="1" applyFont="1" applyFill="1" applyBorder="1"/>
    <xf numFmtId="165" fontId="2" fillId="10" borderId="0" xfId="4" applyNumberFormat="1" applyFont="1" applyFill="1" applyAlignment="1" applyProtection="1">
      <alignment horizontal="right"/>
    </xf>
    <xf numFmtId="165" fontId="2" fillId="10" borderId="14" xfId="1" applyFont="1" applyFill="1" applyBorder="1" applyAlignment="1" applyProtection="1">
      <alignment horizontal="right" vertical="center"/>
    </xf>
    <xf numFmtId="165" fontId="2" fillId="10" borderId="14" xfId="1" applyFont="1" applyFill="1" applyBorder="1" applyAlignment="1" applyProtection="1">
      <alignment vertical="center"/>
    </xf>
    <xf numFmtId="165" fontId="2" fillId="10" borderId="21" xfId="1" applyFont="1" applyFill="1" applyBorder="1"/>
    <xf numFmtId="165" fontId="2" fillId="10" borderId="0" xfId="1" applyFont="1" applyFill="1"/>
    <xf numFmtId="165" fontId="2" fillId="10" borderId="7" xfId="1" applyFont="1" applyFill="1" applyBorder="1" applyAlignment="1" applyProtection="1">
      <alignment vertical="center"/>
    </xf>
    <xf numFmtId="165" fontId="2" fillId="10" borderId="0" xfId="1" applyFont="1" applyFill="1" applyAlignment="1" applyProtection="1">
      <alignment vertical="center"/>
    </xf>
    <xf numFmtId="165" fontId="2" fillId="10" borderId="35" xfId="1" applyFont="1" applyFill="1" applyBorder="1"/>
    <xf numFmtId="4" fontId="2" fillId="10" borderId="35" xfId="1" applyNumberFormat="1" applyFont="1" applyFill="1" applyBorder="1" applyAlignment="1" applyProtection="1">
      <alignment horizontal="right" vertical="center"/>
    </xf>
    <xf numFmtId="2" fontId="9" fillId="10" borderId="48" xfId="1" applyNumberFormat="1" applyFont="1" applyFill="1" applyBorder="1" applyAlignment="1" applyProtection="1">
      <alignment horizontal="right" vertical="center" indent="2"/>
    </xf>
    <xf numFmtId="165" fontId="9" fillId="10" borderId="14" xfId="1" applyFont="1" applyFill="1" applyBorder="1" applyAlignment="1" applyProtection="1">
      <alignment vertical="center"/>
    </xf>
    <xf numFmtId="2" fontId="9" fillId="7" borderId="52" xfId="1" applyNumberFormat="1" applyFont="1" applyFill="1" applyBorder="1" applyAlignment="1" applyProtection="1">
      <alignment vertical="center"/>
    </xf>
    <xf numFmtId="167" fontId="9" fillId="7" borderId="35" xfId="1" applyNumberFormat="1" applyFont="1" applyFill="1" applyBorder="1" applyAlignment="1" applyProtection="1">
      <alignment vertic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8" fillId="8" borderId="1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2" fontId="8" fillId="8" borderId="13" xfId="0" applyNumberFormat="1" applyFont="1" applyFill="1" applyBorder="1" applyAlignment="1">
      <alignment horizontal="center" vertical="center"/>
    </xf>
    <xf numFmtId="2" fontId="8" fillId="8" borderId="14" xfId="0" applyNumberFormat="1" applyFont="1" applyFill="1" applyBorder="1" applyAlignment="1">
      <alignment horizontal="center" vertical="center"/>
    </xf>
    <xf numFmtId="2" fontId="8" fillId="8" borderId="18" xfId="0" applyNumberFormat="1" applyFont="1" applyFill="1" applyBorder="1" applyAlignment="1">
      <alignment horizontal="center" vertical="center"/>
    </xf>
    <xf numFmtId="2" fontId="8" fillId="8" borderId="15" xfId="0" applyNumberFormat="1" applyFont="1" applyFill="1" applyBorder="1" applyAlignment="1">
      <alignment horizontal="center" vertical="center"/>
    </xf>
    <xf numFmtId="2" fontId="8" fillId="8" borderId="19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17" fontId="8" fillId="8" borderId="3" xfId="0" quotePrefix="1" applyNumberFormat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2" fontId="8" fillId="8" borderId="5" xfId="0" applyNumberFormat="1" applyFont="1" applyFill="1" applyBorder="1" applyAlignment="1">
      <alignment horizontal="center" vertical="center"/>
    </xf>
    <xf numFmtId="2" fontId="8" fillId="8" borderId="6" xfId="0" applyNumberFormat="1" applyFont="1" applyFill="1" applyBorder="1" applyAlignment="1">
      <alignment horizontal="center" vertical="center"/>
    </xf>
    <xf numFmtId="2" fontId="8" fillId="8" borderId="11" xfId="0" applyNumberFormat="1" applyFont="1" applyFill="1" applyBorder="1" applyAlignment="1">
      <alignment horizontal="center" vertical="center"/>
    </xf>
    <xf numFmtId="2" fontId="8" fillId="8" borderId="12" xfId="0" applyNumberFormat="1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165" fontId="2" fillId="0" borderId="4" xfId="1" applyFont="1" applyFill="1" applyBorder="1" applyAlignment="1" applyProtection="1"/>
    <xf numFmtId="165" fontId="2" fillId="0" borderId="22" xfId="1" applyFont="1" applyBorder="1"/>
    <xf numFmtId="165" fontId="2" fillId="0" borderId="22" xfId="1" applyFont="1" applyFill="1" applyBorder="1"/>
    <xf numFmtId="2" fontId="2" fillId="0" borderId="53" xfId="2" applyNumberFormat="1" applyFont="1" applyFill="1" applyBorder="1" applyAlignment="1" applyProtection="1">
      <alignment vertical="center"/>
    </xf>
    <xf numFmtId="165" fontId="2" fillId="0" borderId="6" xfId="1" applyFont="1" applyFill="1" applyBorder="1" applyAlignment="1" applyProtection="1">
      <alignment vertical="center"/>
    </xf>
    <xf numFmtId="165" fontId="2" fillId="0" borderId="35" xfId="1" applyFont="1" applyFill="1" applyBorder="1"/>
    <xf numFmtId="165" fontId="2" fillId="0" borderId="23" xfId="1" applyFont="1" applyFill="1" applyBorder="1" applyAlignment="1" applyProtection="1">
      <alignment vertical="center"/>
    </xf>
    <xf numFmtId="165" fontId="9" fillId="7" borderId="23" xfId="1" applyFont="1" applyFill="1" applyBorder="1" applyAlignment="1" applyProtection="1">
      <alignment vertical="center"/>
    </xf>
    <xf numFmtId="165" fontId="2" fillId="0" borderId="12" xfId="1" applyFont="1" applyFill="1" applyBorder="1" applyAlignment="1" applyProtection="1">
      <alignment vertical="center"/>
    </xf>
    <xf numFmtId="165" fontId="2" fillId="0" borderId="4" xfId="1" applyFont="1" applyFill="1" applyBorder="1" applyAlignment="1" applyProtection="1">
      <alignment vertical="center"/>
    </xf>
    <xf numFmtId="165" fontId="2" fillId="0" borderId="22" xfId="1" applyFont="1" applyFill="1" applyBorder="1" applyAlignment="1" applyProtection="1">
      <alignment horizontal="right" vertical="center"/>
    </xf>
    <xf numFmtId="165" fontId="2" fillId="0" borderId="0" xfId="1" applyFont="1" applyBorder="1"/>
    <xf numFmtId="165" fontId="9" fillId="0" borderId="12" xfId="1" applyFont="1" applyFill="1" applyBorder="1" applyAlignment="1" applyProtection="1">
      <alignment vertical="center"/>
    </xf>
    <xf numFmtId="4" fontId="2" fillId="0" borderId="23" xfId="1" applyNumberFormat="1" applyFont="1" applyFill="1" applyBorder="1" applyAlignment="1" applyProtection="1">
      <alignment horizontal="right" vertical="center"/>
    </xf>
    <xf numFmtId="165" fontId="9" fillId="7" borderId="26" xfId="1" applyFont="1" applyFill="1" applyBorder="1" applyAlignment="1" applyProtection="1">
      <alignment horizontal="right" vertical="center"/>
    </xf>
    <xf numFmtId="165" fontId="9" fillId="0" borderId="22" xfId="1" applyFont="1" applyFill="1" applyBorder="1" applyAlignment="1" applyProtection="1">
      <alignment vertical="center"/>
    </xf>
    <xf numFmtId="165" fontId="9" fillId="7" borderId="12" xfId="1" applyFont="1" applyFill="1" applyBorder="1" applyAlignment="1" applyProtection="1">
      <alignment vertical="center"/>
    </xf>
    <xf numFmtId="165" fontId="9" fillId="0" borderId="33" xfId="1" applyFont="1" applyFill="1" applyBorder="1" applyAlignment="1" applyProtection="1">
      <alignment vertical="center"/>
    </xf>
    <xf numFmtId="165" fontId="9" fillId="0" borderId="33" xfId="1" applyFont="1" applyFill="1" applyBorder="1" applyAlignment="1" applyProtection="1">
      <alignment vertical="top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 vertical="center"/>
    </xf>
    <xf numFmtId="0" fontId="9" fillId="7" borderId="55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/>
    </xf>
    <xf numFmtId="0" fontId="2" fillId="0" borderId="57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7" borderId="57" xfId="0" applyFont="1" applyFill="1" applyBorder="1" applyAlignment="1">
      <alignment horizontal="center" vertical="center"/>
    </xf>
    <xf numFmtId="165" fontId="9" fillId="0" borderId="57" xfId="1" applyFont="1" applyFill="1" applyBorder="1" applyAlignment="1" applyProtection="1">
      <alignment horizontal="center" vertical="center"/>
    </xf>
    <xf numFmtId="165" fontId="9" fillId="0" borderId="55" xfId="1" applyFont="1" applyFill="1" applyBorder="1" applyAlignment="1" applyProtection="1">
      <alignment horizontal="center" vertical="center"/>
    </xf>
    <xf numFmtId="0" fontId="9" fillId="7" borderId="58" xfId="0" applyFont="1" applyFill="1" applyBorder="1" applyAlignment="1">
      <alignment horizontal="center" vertical="center"/>
    </xf>
    <xf numFmtId="165" fontId="2" fillId="0" borderId="57" xfId="1" applyFont="1" applyFill="1" applyBorder="1" applyAlignment="1" applyProtection="1">
      <alignment horizontal="center" vertical="center"/>
    </xf>
    <xf numFmtId="165" fontId="9" fillId="7" borderId="55" xfId="1" applyFont="1" applyFill="1" applyBorder="1" applyAlignment="1" applyProtection="1">
      <alignment horizontal="center" vertical="center"/>
    </xf>
    <xf numFmtId="165" fontId="9" fillId="0" borderId="58" xfId="1" applyFont="1" applyFill="1" applyBorder="1" applyAlignment="1" applyProtection="1">
      <alignment horizontal="center" vertical="center"/>
    </xf>
  </cellXfs>
  <cellStyles count="9">
    <cellStyle name="Comma" xfId="1" builtinId="3"/>
    <cellStyle name="Comma 10 4 2 4" xfId="8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BED5EC"/>
      <color rgb="FFD9E6F3"/>
      <color rgb="FFEBF2F9"/>
      <color rgb="FFF0F5FA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90" zoomScaleNormal="75" zoomScaleSheetLayoutView="90" workbookViewId="0">
      <pane xSplit="2" ySplit="9" topLeftCell="C13" activePane="bottomRight" state="frozen"/>
      <selection pane="topRight" activeCell="C1" sqref="C1"/>
      <selection pane="bottomLeft" activeCell="A10" sqref="A10"/>
      <selection pane="bottomRight" activeCell="A13" sqref="A13"/>
    </sheetView>
  </sheetViews>
  <sheetFormatPr defaultColWidth="9.28515625" defaultRowHeight="20.25"/>
  <cols>
    <col min="1" max="1" width="62.5703125" style="9" customWidth="1"/>
    <col min="2" max="2" width="23.28515625" style="10" customWidth="1"/>
    <col min="3" max="3" width="22.85546875" style="9" customWidth="1"/>
    <col min="4" max="4" width="37" style="9" customWidth="1"/>
    <col min="5" max="5" width="25.140625" style="9" customWidth="1"/>
    <col min="6" max="6" width="31.7109375" style="9" bestFit="1" customWidth="1"/>
    <col min="7" max="7" width="25.7109375" style="67" customWidth="1"/>
    <col min="8" max="8" width="27.140625" style="67" bestFit="1" customWidth="1"/>
    <col min="9" max="9" width="40.28515625" style="77" customWidth="1"/>
    <col min="10" max="16384" width="9.28515625" style="9"/>
  </cols>
  <sheetData>
    <row r="2" spans="1:9" s="1" customFormat="1" ht="27.75">
      <c r="A2" s="220" t="s">
        <v>0</v>
      </c>
      <c r="B2" s="220"/>
      <c r="C2" s="220"/>
      <c r="D2" s="220"/>
      <c r="E2" s="220"/>
      <c r="F2" s="220"/>
      <c r="G2" s="220"/>
      <c r="H2" s="220"/>
      <c r="I2" s="220"/>
    </row>
    <row r="3" spans="1:9" s="1" customFormat="1" ht="27.75">
      <c r="A3" s="221" t="s">
        <v>70</v>
      </c>
      <c r="B3" s="221"/>
      <c r="C3" s="221"/>
      <c r="D3" s="221"/>
      <c r="E3" s="221"/>
      <c r="F3" s="221"/>
      <c r="G3" s="221"/>
      <c r="H3" s="221"/>
      <c r="I3" s="221"/>
    </row>
    <row r="4" spans="1:9" s="1" customFormat="1" ht="23.25">
      <c r="A4" s="11"/>
      <c r="B4" s="12"/>
      <c r="C4" s="78"/>
      <c r="D4" s="78"/>
      <c r="E4" s="79"/>
      <c r="F4" s="79"/>
      <c r="G4" s="55"/>
      <c r="H4" s="55"/>
      <c r="I4" s="68"/>
    </row>
    <row r="5" spans="1:9" s="2" customFormat="1" ht="24" customHeight="1">
      <c r="A5" s="223" t="s">
        <v>1</v>
      </c>
      <c r="B5" s="226" t="s">
        <v>2</v>
      </c>
      <c r="C5" s="242" t="s">
        <v>71</v>
      </c>
      <c r="D5" s="243"/>
      <c r="E5" s="242" t="s">
        <v>72</v>
      </c>
      <c r="F5" s="243"/>
      <c r="G5" s="246" t="s">
        <v>3</v>
      </c>
      <c r="H5" s="247"/>
      <c r="I5" s="239" t="s">
        <v>4</v>
      </c>
    </row>
    <row r="6" spans="1:9" s="2" customFormat="1" ht="23.25">
      <c r="A6" s="224"/>
      <c r="B6" s="227"/>
      <c r="C6" s="244"/>
      <c r="D6" s="245"/>
      <c r="E6" s="244"/>
      <c r="F6" s="245"/>
      <c r="G6" s="248"/>
      <c r="H6" s="249"/>
      <c r="I6" s="240"/>
    </row>
    <row r="7" spans="1:9" s="2" customFormat="1" ht="23.25">
      <c r="A7" s="224"/>
      <c r="B7" s="227"/>
      <c r="C7" s="229" t="s">
        <v>57</v>
      </c>
      <c r="D7" s="229" t="s">
        <v>5</v>
      </c>
      <c r="E7" s="229" t="s">
        <v>57</v>
      </c>
      <c r="F7" s="232" t="s">
        <v>5</v>
      </c>
      <c r="G7" s="234" t="s">
        <v>57</v>
      </c>
      <c r="H7" s="237" t="s">
        <v>6</v>
      </c>
      <c r="I7" s="240"/>
    </row>
    <row r="8" spans="1:9" s="2" customFormat="1" ht="23.25">
      <c r="A8" s="224"/>
      <c r="B8" s="227"/>
      <c r="C8" s="230"/>
      <c r="D8" s="230"/>
      <c r="E8" s="230"/>
      <c r="F8" s="232"/>
      <c r="G8" s="235"/>
      <c r="H8" s="237"/>
      <c r="I8" s="240"/>
    </row>
    <row r="9" spans="1:9" s="2" customFormat="1" ht="21.6" customHeight="1">
      <c r="A9" s="225"/>
      <c r="B9" s="228"/>
      <c r="C9" s="231"/>
      <c r="D9" s="231"/>
      <c r="E9" s="231"/>
      <c r="F9" s="233"/>
      <c r="G9" s="236"/>
      <c r="H9" s="238"/>
      <c r="I9" s="241"/>
    </row>
    <row r="10" spans="1:9" s="1" customFormat="1" ht="23.25">
      <c r="A10" s="13"/>
      <c r="B10" s="272"/>
      <c r="C10" s="253"/>
      <c r="D10" s="80"/>
      <c r="E10" s="112"/>
      <c r="F10" s="80"/>
      <c r="G10" s="56"/>
      <c r="H10" s="57"/>
      <c r="I10" s="69"/>
    </row>
    <row r="11" spans="1:9" s="3" customFormat="1" ht="24" customHeight="1">
      <c r="A11" s="15" t="s">
        <v>60</v>
      </c>
      <c r="B11" s="273" t="s">
        <v>7</v>
      </c>
      <c r="C11" s="254">
        <v>10716.737513870001</v>
      </c>
      <c r="D11" s="143">
        <v>63963.560046999999</v>
      </c>
      <c r="E11" s="143">
        <v>10329.622460486004</v>
      </c>
      <c r="F11" s="143">
        <v>43596.660070999998</v>
      </c>
      <c r="G11" s="58">
        <v>-3.6122472243346313</v>
      </c>
      <c r="H11" s="58">
        <v>-31.841410892443349</v>
      </c>
      <c r="I11" s="121">
        <v>37.207923189611371</v>
      </c>
    </row>
    <row r="12" spans="1:9" s="3" customFormat="1" ht="24" customHeight="1">
      <c r="A12" s="17" t="s">
        <v>8</v>
      </c>
      <c r="B12" s="273" t="s">
        <v>7</v>
      </c>
      <c r="C12" s="255">
        <v>2663.4379080000008</v>
      </c>
      <c r="D12" s="164">
        <v>15351.346885999999</v>
      </c>
      <c r="E12" s="164">
        <v>2504.4976557999989</v>
      </c>
      <c r="F12" s="164">
        <v>9815.9787820000001</v>
      </c>
      <c r="G12" s="58">
        <v>-5.9674847955945589</v>
      </c>
      <c r="H12" s="58">
        <v>-36.057866095437532</v>
      </c>
      <c r="I12" s="121">
        <v>8.3775267177968828</v>
      </c>
    </row>
    <row r="13" spans="1:9" s="3" customFormat="1" ht="24" customHeight="1">
      <c r="A13" s="17" t="s">
        <v>9</v>
      </c>
      <c r="B13" s="273" t="s">
        <v>7</v>
      </c>
      <c r="C13" s="255">
        <v>8053.2996058700001</v>
      </c>
      <c r="D13" s="164">
        <v>48612.213161</v>
      </c>
      <c r="E13" s="164">
        <v>7825.1248046860046</v>
      </c>
      <c r="F13" s="164">
        <v>33780.681289</v>
      </c>
      <c r="G13" s="58">
        <v>-2.8333082382490806</v>
      </c>
      <c r="H13" s="58">
        <v>-30.50988816921188</v>
      </c>
      <c r="I13" s="121">
        <v>28.830396471814488</v>
      </c>
    </row>
    <row r="14" spans="1:9" s="3" customFormat="1" ht="24" customHeight="1">
      <c r="A14" s="15" t="s">
        <v>10</v>
      </c>
      <c r="B14" s="273" t="s">
        <v>7</v>
      </c>
      <c r="C14" s="255">
        <v>718.04664044000003</v>
      </c>
      <c r="D14" s="164">
        <v>5819.1035140000004</v>
      </c>
      <c r="E14" s="164">
        <v>672.56740200000013</v>
      </c>
      <c r="F14" s="164">
        <v>3553.1199809999998</v>
      </c>
      <c r="G14" s="58">
        <v>-6.3337443389654222</v>
      </c>
      <c r="H14" s="58">
        <v>-38.940423169107426</v>
      </c>
      <c r="I14" s="121">
        <v>3.0324390703603954</v>
      </c>
    </row>
    <row r="15" spans="1:9" s="3" customFormat="1" ht="24" customHeight="1">
      <c r="A15" s="17" t="s">
        <v>11</v>
      </c>
      <c r="B15" s="273" t="s">
        <v>7</v>
      </c>
      <c r="C15" s="255">
        <v>172.72568200000001</v>
      </c>
      <c r="D15" s="164">
        <v>1370.1228840000001</v>
      </c>
      <c r="E15" s="164">
        <v>184.51781699999998</v>
      </c>
      <c r="F15" s="164">
        <v>776.95388700000001</v>
      </c>
      <c r="G15" s="58">
        <v>6.8270884002067351</v>
      </c>
      <c r="H15" s="58">
        <v>-43.293123845087173</v>
      </c>
      <c r="I15" s="121">
        <v>0.66309759743719043</v>
      </c>
    </row>
    <row r="16" spans="1:9" s="3" customFormat="1" ht="24" customHeight="1">
      <c r="A16" s="17" t="s">
        <v>12</v>
      </c>
      <c r="B16" s="273" t="s">
        <v>7</v>
      </c>
      <c r="C16" s="255">
        <v>545.32095844000003</v>
      </c>
      <c r="D16" s="164">
        <v>4448.98063</v>
      </c>
      <c r="E16" s="164">
        <v>488.04958500000015</v>
      </c>
      <c r="F16" s="164">
        <v>2776.1660939999997</v>
      </c>
      <c r="G16" s="58">
        <v>-10.502323916512603</v>
      </c>
      <c r="H16" s="58">
        <v>-37.599950980231625</v>
      </c>
      <c r="I16" s="121">
        <v>2.369341472923205</v>
      </c>
    </row>
    <row r="17" spans="1:9" s="3" customFormat="1" ht="24" customHeight="1">
      <c r="A17" s="15" t="s">
        <v>13</v>
      </c>
      <c r="B17" s="273" t="s">
        <v>7</v>
      </c>
      <c r="C17" s="255">
        <v>3370.9652782678131</v>
      </c>
      <c r="D17" s="164">
        <v>26346.003674</v>
      </c>
      <c r="E17" s="164">
        <v>4279.007476853606</v>
      </c>
      <c r="F17" s="164">
        <v>18365.791082</v>
      </c>
      <c r="G17" s="58">
        <v>26.937156678528435</v>
      </c>
      <c r="H17" s="58">
        <v>-30.290030665544194</v>
      </c>
      <c r="I17" s="121">
        <v>15.674433380507146</v>
      </c>
    </row>
    <row r="18" spans="1:9" s="3" customFormat="1" ht="24" customHeight="1">
      <c r="A18" s="15" t="s">
        <v>14</v>
      </c>
      <c r="B18" s="273" t="s">
        <v>7</v>
      </c>
      <c r="C18" s="254">
        <v>2141.3981451645386</v>
      </c>
      <c r="D18" s="143">
        <v>9122.481178</v>
      </c>
      <c r="E18" s="143">
        <v>2468.3940090584288</v>
      </c>
      <c r="F18" s="143">
        <v>8463.6753119999994</v>
      </c>
      <c r="G18" s="58">
        <v>15.270203938126825</v>
      </c>
      <c r="H18" s="58">
        <v>-7.2217837794918456</v>
      </c>
      <c r="I18" s="121">
        <v>7.2233923515664999</v>
      </c>
    </row>
    <row r="19" spans="1:9" s="3" customFormat="1" ht="24" customHeight="1">
      <c r="A19" s="15" t="s">
        <v>15</v>
      </c>
      <c r="B19" s="273" t="s">
        <v>7</v>
      </c>
      <c r="C19" s="79">
        <v>1668.9734699000001</v>
      </c>
      <c r="D19" s="142">
        <v>1216.0980460000001</v>
      </c>
      <c r="E19" s="143">
        <v>1513.0685844000002</v>
      </c>
      <c r="F19" s="143">
        <v>1054.5296679999999</v>
      </c>
      <c r="G19" s="58">
        <v>-9.3413639169076319</v>
      </c>
      <c r="H19" s="58">
        <v>-13.285801957451723</v>
      </c>
      <c r="I19" s="121">
        <v>0.89999689940033467</v>
      </c>
    </row>
    <row r="20" spans="1:9" s="3" customFormat="1" ht="24" customHeight="1">
      <c r="A20" s="15"/>
      <c r="B20" s="273"/>
      <c r="C20" s="84"/>
      <c r="D20" s="81"/>
      <c r="E20" s="81"/>
      <c r="F20" s="81"/>
      <c r="G20" s="58"/>
      <c r="H20" s="58"/>
      <c r="I20" s="121"/>
    </row>
    <row r="21" spans="1:9" s="4" customFormat="1" ht="24" customHeight="1">
      <c r="A21" s="123" t="s">
        <v>16</v>
      </c>
      <c r="B21" s="274" t="s">
        <v>7</v>
      </c>
      <c r="C21" s="128">
        <v>18616.121047642355</v>
      </c>
      <c r="D21" s="128">
        <v>106467.246459</v>
      </c>
      <c r="E21" s="126">
        <v>19262.65993279804</v>
      </c>
      <c r="F21" s="126">
        <v>75033.776113999993</v>
      </c>
      <c r="G21" s="125">
        <v>3.4730053779789243</v>
      </c>
      <c r="H21" s="125">
        <v>-29.524075610525795</v>
      </c>
      <c r="I21" s="125">
        <v>64.038184891445752</v>
      </c>
    </row>
    <row r="22" spans="1:9" s="3" customFormat="1" ht="24" customHeight="1">
      <c r="A22" s="20"/>
      <c r="B22" s="275"/>
      <c r="C22" s="256"/>
      <c r="D22" s="153"/>
      <c r="E22" s="82"/>
      <c r="F22" s="111"/>
      <c r="G22" s="113"/>
      <c r="H22" s="114"/>
      <c r="I22" s="122"/>
    </row>
    <row r="23" spans="1:9" s="3" customFormat="1" ht="24" customHeight="1">
      <c r="A23" s="15"/>
      <c r="B23" s="273"/>
      <c r="C23" s="257"/>
      <c r="D23" s="84"/>
      <c r="E23" s="83"/>
      <c r="F23" s="84"/>
      <c r="G23" s="58"/>
      <c r="H23" s="58"/>
      <c r="I23" s="121"/>
    </row>
    <row r="24" spans="1:9" s="3" customFormat="1" ht="24" customHeight="1">
      <c r="A24" s="15" t="s">
        <v>17</v>
      </c>
      <c r="B24" s="273" t="s">
        <v>7</v>
      </c>
      <c r="C24" s="258">
        <v>745.07025067450013</v>
      </c>
      <c r="D24" s="148">
        <v>5579.7007990000002</v>
      </c>
      <c r="E24" s="147">
        <v>678.01694928000029</v>
      </c>
      <c r="F24" s="148">
        <v>4288.356683</v>
      </c>
      <c r="G24" s="58">
        <v>-8.9995945125708037</v>
      </c>
      <c r="H24" s="58">
        <v>-23.143608636352621</v>
      </c>
      <c r="I24" s="121">
        <v>3.6599327978534451</v>
      </c>
    </row>
    <row r="25" spans="1:9" s="3" customFormat="1" ht="24" customHeight="1">
      <c r="A25" s="15" t="s">
        <v>18</v>
      </c>
      <c r="B25" s="273" t="s">
        <v>7</v>
      </c>
      <c r="C25" s="258">
        <v>198.21382414699997</v>
      </c>
      <c r="D25" s="108">
        <v>1305.1169910000001</v>
      </c>
      <c r="E25" s="147">
        <v>174.29361141063654</v>
      </c>
      <c r="F25" s="148">
        <v>978.19779400000004</v>
      </c>
      <c r="G25" s="58">
        <v>-12.067883175808989</v>
      </c>
      <c r="H25" s="58">
        <v>-25.049033860903897</v>
      </c>
      <c r="I25" s="121">
        <v>0.83485084233803408</v>
      </c>
    </row>
    <row r="26" spans="1:9" s="3" customFormat="1" ht="24" customHeight="1">
      <c r="A26" s="15" t="s">
        <v>19</v>
      </c>
      <c r="B26" s="273"/>
      <c r="C26" s="108"/>
      <c r="D26" s="149">
        <v>1406.2875429999999</v>
      </c>
      <c r="E26" s="108"/>
      <c r="F26" s="148">
        <v>1531.7675670000001</v>
      </c>
      <c r="G26" s="58"/>
      <c r="H26" s="58">
        <v>8.9227857150975414</v>
      </c>
      <c r="I26" s="121">
        <v>1.307299455610949</v>
      </c>
    </row>
    <row r="27" spans="1:9" s="3" customFormat="1" ht="24" customHeight="1">
      <c r="A27" s="15" t="s">
        <v>20</v>
      </c>
      <c r="B27" s="273"/>
      <c r="C27" s="108"/>
      <c r="D27" s="149">
        <v>3.5894240000000002</v>
      </c>
      <c r="E27" s="108"/>
      <c r="F27" s="148">
        <v>2.3970950000000002</v>
      </c>
      <c r="G27" s="58"/>
      <c r="H27" s="58">
        <v>-33.217836622254708</v>
      </c>
      <c r="I27" s="121">
        <v>2.0458201727597538E-3</v>
      </c>
    </row>
    <row r="28" spans="1:9" s="3" customFormat="1" ht="24" customHeight="1">
      <c r="A28" s="15" t="s">
        <v>21</v>
      </c>
      <c r="B28" s="273"/>
      <c r="C28" s="108"/>
      <c r="D28" s="149">
        <v>17472.245785999999</v>
      </c>
      <c r="E28" s="108"/>
      <c r="F28" s="148">
        <v>10226.226962999999</v>
      </c>
      <c r="G28" s="58"/>
      <c r="H28" s="58">
        <v>-41.471593931021872</v>
      </c>
      <c r="I28" s="121">
        <v>8.7276563557660864</v>
      </c>
    </row>
    <row r="29" spans="1:9" s="3" customFormat="1" ht="24" customHeight="1">
      <c r="A29" s="17" t="s">
        <v>22</v>
      </c>
      <c r="B29" s="273"/>
      <c r="C29" s="108"/>
      <c r="D29" s="149">
        <v>15758.699019</v>
      </c>
      <c r="E29" s="108"/>
      <c r="F29" s="148">
        <v>8872.8685910000004</v>
      </c>
      <c r="G29" s="58"/>
      <c r="H29" s="58">
        <v>-43.695424474430716</v>
      </c>
      <c r="I29" s="121">
        <v>7.572621674866542</v>
      </c>
    </row>
    <row r="30" spans="1:9" s="3" customFormat="1" ht="24" customHeight="1">
      <c r="A30" s="17" t="s">
        <v>23</v>
      </c>
      <c r="B30" s="273"/>
      <c r="C30" s="108"/>
      <c r="D30" s="149">
        <v>1713.546767</v>
      </c>
      <c r="E30" s="108"/>
      <c r="F30" s="148">
        <v>1353.3583719999999</v>
      </c>
      <c r="G30" s="58"/>
      <c r="H30" s="58">
        <v>-21.020050455383931</v>
      </c>
      <c r="I30" s="121">
        <v>1.1550346808995466</v>
      </c>
    </row>
    <row r="31" spans="1:9" s="3" customFormat="1" ht="24" customHeight="1">
      <c r="A31" s="15" t="s">
        <v>24</v>
      </c>
      <c r="B31" s="273"/>
      <c r="C31" s="108"/>
      <c r="D31" s="149">
        <v>465.17988600000001</v>
      </c>
      <c r="E31" s="108"/>
      <c r="F31" s="148">
        <v>507.10327899999999</v>
      </c>
      <c r="G31" s="58"/>
      <c r="H31" s="58">
        <v>9.0122970192223608</v>
      </c>
      <c r="I31" s="121">
        <v>0.43279140703677466</v>
      </c>
    </row>
    <row r="32" spans="1:9" s="3" customFormat="1" ht="24" customHeight="1">
      <c r="A32" s="15" t="s">
        <v>25</v>
      </c>
      <c r="B32" s="273"/>
      <c r="C32" s="108"/>
      <c r="D32" s="149">
        <v>1288.259605</v>
      </c>
      <c r="E32" s="108"/>
      <c r="F32" s="148">
        <v>1484.306257</v>
      </c>
      <c r="G32" s="58"/>
      <c r="H32" s="58">
        <v>15.217946075395261</v>
      </c>
      <c r="I32" s="121">
        <v>1.2667932155897546</v>
      </c>
    </row>
    <row r="33" spans="1:9" s="3" customFormat="1" ht="24" customHeight="1">
      <c r="A33" s="15" t="s">
        <v>26</v>
      </c>
      <c r="B33" s="273"/>
      <c r="C33" s="108"/>
      <c r="D33" s="149">
        <v>1229.8388560000001</v>
      </c>
      <c r="E33" s="108"/>
      <c r="F33" s="148">
        <v>1175.3678460000001</v>
      </c>
      <c r="G33" s="58"/>
      <c r="H33" s="58">
        <v>-4.4291176632005822</v>
      </c>
      <c r="I33" s="121">
        <v>1.0031272226423982</v>
      </c>
    </row>
    <row r="34" spans="1:9" s="3" customFormat="1" ht="24" customHeight="1">
      <c r="A34" s="15"/>
      <c r="B34" s="273"/>
      <c r="C34" s="259"/>
      <c r="D34" s="84"/>
      <c r="E34" s="85"/>
      <c r="F34" s="84"/>
      <c r="G34" s="58"/>
      <c r="H34" s="58"/>
      <c r="I34" s="121"/>
    </row>
    <row r="35" spans="1:9" s="4" customFormat="1" ht="24" customHeight="1">
      <c r="A35" s="123" t="s">
        <v>16</v>
      </c>
      <c r="B35" s="274" t="s">
        <v>7</v>
      </c>
      <c r="C35" s="260">
        <v>943.2840748215001</v>
      </c>
      <c r="D35" s="128">
        <v>28750.21889</v>
      </c>
      <c r="E35" s="126">
        <v>852.31056069063686</v>
      </c>
      <c r="F35" s="126">
        <v>20193.723483999998</v>
      </c>
      <c r="G35" s="125">
        <v>-9.6443390235415958</v>
      </c>
      <c r="H35" s="125">
        <v>-29.761496560209327</v>
      </c>
      <c r="I35" s="125">
        <v>17.234497117010203</v>
      </c>
    </row>
    <row r="36" spans="1:9" s="3" customFormat="1" ht="24" customHeight="1">
      <c r="A36" s="15"/>
      <c r="B36" s="273"/>
      <c r="C36" s="261"/>
      <c r="D36" s="153"/>
      <c r="E36" s="86"/>
      <c r="F36" s="111"/>
      <c r="G36" s="113"/>
      <c r="H36" s="114"/>
      <c r="I36" s="122"/>
    </row>
    <row r="37" spans="1:9" s="3" customFormat="1" ht="24" customHeight="1">
      <c r="A37" s="22"/>
      <c r="B37" s="276"/>
      <c r="C37" s="262"/>
      <c r="D37" s="87"/>
      <c r="E37" s="87"/>
      <c r="F37" s="87"/>
      <c r="G37" s="58"/>
      <c r="H37" s="58"/>
      <c r="I37" s="121"/>
    </row>
    <row r="38" spans="1:9" s="3" customFormat="1" ht="24" customHeight="1">
      <c r="A38" s="15" t="s">
        <v>27</v>
      </c>
      <c r="B38" s="273" t="s">
        <v>28</v>
      </c>
      <c r="C38" s="146">
        <v>418.69511173299998</v>
      </c>
      <c r="D38" s="145">
        <v>415.70037000000002</v>
      </c>
      <c r="E38" s="146">
        <v>527.60831919999998</v>
      </c>
      <c r="F38" s="145">
        <v>434.179665</v>
      </c>
      <c r="G38" s="58">
        <v>26.012533802031463</v>
      </c>
      <c r="H38" s="58">
        <v>-15.938505981143733</v>
      </c>
      <c r="I38" s="121">
        <v>0.37055415711895934</v>
      </c>
    </row>
    <row r="39" spans="1:9" s="3" customFormat="1" ht="24" customHeight="1">
      <c r="A39" s="15" t="s">
        <v>29</v>
      </c>
      <c r="B39" s="273" t="s">
        <v>28</v>
      </c>
      <c r="C39" s="146">
        <v>903.26970264400006</v>
      </c>
      <c r="D39" s="145">
        <v>2045.0693960000001</v>
      </c>
      <c r="E39" s="146">
        <v>918.411014206</v>
      </c>
      <c r="F39" s="145">
        <v>1719.115888</v>
      </c>
      <c r="G39" s="58">
        <v>1.6762780283318648</v>
      </c>
      <c r="H39" s="58">
        <v>-11.073380225056836</v>
      </c>
      <c r="I39" s="121">
        <v>1.4671933999204025</v>
      </c>
    </row>
    <row r="40" spans="1:9" s="3" customFormat="1" ht="24" customHeight="1">
      <c r="A40" s="15" t="s">
        <v>30</v>
      </c>
      <c r="B40" s="273" t="s">
        <v>28</v>
      </c>
      <c r="C40" s="146">
        <v>349.06100666000003</v>
      </c>
      <c r="D40" s="145">
        <v>691.53042200000004</v>
      </c>
      <c r="E40" s="146">
        <v>346.03974368599995</v>
      </c>
      <c r="F40" s="145">
        <v>614.95462899999995</v>
      </c>
      <c r="G40" s="58">
        <v>-0.8655400965318697</v>
      </c>
      <c r="H40" s="58">
        <v>-32.345849012155718</v>
      </c>
      <c r="I40" s="121">
        <v>0.52483801657430773</v>
      </c>
    </row>
    <row r="41" spans="1:9" s="3" customFormat="1" ht="24" customHeight="1">
      <c r="A41" s="15" t="s">
        <v>31</v>
      </c>
      <c r="B41" s="273" t="s">
        <v>28</v>
      </c>
      <c r="C41" s="146">
        <v>1441.3268887800002</v>
      </c>
      <c r="D41" s="145">
        <v>2650.5142179999998</v>
      </c>
      <c r="E41" s="146">
        <v>769.16865571999995</v>
      </c>
      <c r="F41" s="145">
        <v>1793.1828909999999</v>
      </c>
      <c r="G41" s="58">
        <v>-46.63468351922188</v>
      </c>
      <c r="H41" s="58">
        <v>-10.164570400162068</v>
      </c>
      <c r="I41" s="121">
        <v>1.530406484455332</v>
      </c>
    </row>
    <row r="42" spans="1:9" s="3" customFormat="1" ht="24" customHeight="1">
      <c r="A42" s="15" t="s">
        <v>32</v>
      </c>
      <c r="B42" s="273" t="s">
        <v>28</v>
      </c>
      <c r="C42" s="146">
        <v>146.86018616000001</v>
      </c>
      <c r="D42" s="145">
        <v>701.91504599999996</v>
      </c>
      <c r="E42" s="146">
        <v>203.34594429999996</v>
      </c>
      <c r="F42" s="145">
        <v>630.568397</v>
      </c>
      <c r="G42" s="58">
        <v>38.462267832386047</v>
      </c>
      <c r="H42" s="58">
        <v>-15.601817390248762</v>
      </c>
      <c r="I42" s="121">
        <v>0.53816371353132886</v>
      </c>
    </row>
    <row r="43" spans="1:9" s="3" customFormat="1" ht="24" customHeight="1">
      <c r="A43" s="15" t="s">
        <v>33</v>
      </c>
      <c r="B43" s="273" t="s">
        <v>28</v>
      </c>
      <c r="C43" s="146">
        <v>34.508625099999996</v>
      </c>
      <c r="D43" s="145">
        <v>70.910911999999996</v>
      </c>
      <c r="E43" s="146">
        <v>28.466293399999998</v>
      </c>
      <c r="F43" s="145">
        <v>59.847521</v>
      </c>
      <c r="G43" s="58">
        <v>-17.509627469916207</v>
      </c>
      <c r="H43" s="58">
        <v>-9.2487372871732596</v>
      </c>
      <c r="I43" s="121">
        <v>5.1077352274925679E-2</v>
      </c>
    </row>
    <row r="44" spans="1:9" s="3" customFormat="1" ht="24" customHeight="1">
      <c r="A44" s="15" t="s">
        <v>34</v>
      </c>
      <c r="B44" s="273"/>
      <c r="C44" s="109"/>
      <c r="D44" s="145">
        <v>1062.956455</v>
      </c>
      <c r="E44" s="109"/>
      <c r="F44" s="145">
        <v>964.64640499999996</v>
      </c>
      <c r="G44" s="58"/>
      <c r="H44" s="58">
        <v>-25.414978021840685</v>
      </c>
      <c r="I44" s="121">
        <v>0.8232852994683878</v>
      </c>
    </row>
    <row r="45" spans="1:9" s="3" customFormat="1" ht="24" customHeight="1">
      <c r="A45" s="15" t="s">
        <v>35</v>
      </c>
      <c r="B45" s="273"/>
      <c r="C45" s="109"/>
      <c r="D45" s="155">
        <v>8729.9364889999997</v>
      </c>
      <c r="E45" s="109"/>
      <c r="F45" s="145">
        <v>6511.2250489999997</v>
      </c>
      <c r="G45" s="58"/>
      <c r="H45" s="58">
        <v>-25.44963327015337</v>
      </c>
      <c r="I45" s="121">
        <v>5.5570578365157886</v>
      </c>
    </row>
    <row r="46" spans="1:9" s="3" customFormat="1" ht="24" customHeight="1">
      <c r="A46" s="24" t="s">
        <v>36</v>
      </c>
      <c r="B46" s="273"/>
      <c r="C46" s="109"/>
      <c r="D46" s="145">
        <v>8727.8937870000009</v>
      </c>
      <c r="E46" s="109"/>
      <c r="F46" s="145">
        <v>6506.6768259999999</v>
      </c>
      <c r="G46" s="58"/>
      <c r="H46" s="58">
        <v>122.6571962038516</v>
      </c>
      <c r="I46" s="121">
        <v>5.5531761187016802</v>
      </c>
    </row>
    <row r="47" spans="1:9" s="3" customFormat="1" ht="24" customHeight="1">
      <c r="A47" s="17" t="s">
        <v>37</v>
      </c>
      <c r="B47" s="273"/>
      <c r="C47" s="109"/>
      <c r="D47" s="145">
        <v>2.0427019999999998</v>
      </c>
      <c r="E47" s="109"/>
      <c r="F47" s="145">
        <v>4.5482230000000001</v>
      </c>
      <c r="G47" s="58"/>
      <c r="H47" s="58">
        <v>3.7856382211950814</v>
      </c>
      <c r="I47" s="121">
        <v>3.8817178141082789E-3</v>
      </c>
    </row>
    <row r="48" spans="1:9" s="3" customFormat="1" ht="24" customHeight="1">
      <c r="A48" s="15" t="s">
        <v>38</v>
      </c>
      <c r="B48" s="273"/>
      <c r="C48" s="109"/>
      <c r="D48" s="145">
        <v>2980.0922700000001</v>
      </c>
      <c r="E48" s="109"/>
      <c r="F48" s="145">
        <v>3092.9077820000002</v>
      </c>
      <c r="G48" s="58"/>
      <c r="H48" s="58">
        <v>-22.57107847831719</v>
      </c>
      <c r="I48" s="121">
        <v>2.6396672359256628</v>
      </c>
    </row>
    <row r="49" spans="1:9" s="1" customFormat="1" ht="24" customHeight="1">
      <c r="A49" s="24" t="s">
        <v>39</v>
      </c>
      <c r="B49" s="277"/>
      <c r="C49" s="110"/>
      <c r="D49" s="145">
        <v>223.35445799999999</v>
      </c>
      <c r="E49" s="110"/>
      <c r="F49" s="145">
        <v>172.94094799999999</v>
      </c>
      <c r="G49" s="58"/>
      <c r="H49" s="58">
        <v>5.9210934492743119</v>
      </c>
      <c r="I49" s="121">
        <v>0.1475978549513455</v>
      </c>
    </row>
    <row r="50" spans="1:9" s="1" customFormat="1" ht="24" customHeight="1">
      <c r="A50" s="17" t="s">
        <v>38</v>
      </c>
      <c r="B50" s="277"/>
      <c r="C50" s="110"/>
      <c r="D50" s="145">
        <v>2756.7378119999998</v>
      </c>
      <c r="E50" s="110"/>
      <c r="F50" s="145">
        <v>2919.9668339999998</v>
      </c>
      <c r="G50" s="58"/>
      <c r="H50" s="58"/>
      <c r="I50" s="121">
        <v>2.4920693809743169</v>
      </c>
    </row>
    <row r="51" spans="1:9" s="3" customFormat="1" ht="24" customHeight="1">
      <c r="A51" s="15"/>
      <c r="B51" s="273"/>
      <c r="C51" s="263"/>
      <c r="D51" s="81"/>
      <c r="E51" s="88"/>
      <c r="F51" s="81"/>
      <c r="G51" s="58"/>
      <c r="H51" s="58"/>
      <c r="I51" s="121"/>
    </row>
    <row r="52" spans="1:9" s="4" customFormat="1" ht="24" customHeight="1">
      <c r="A52" s="123" t="s">
        <v>16</v>
      </c>
      <c r="B52" s="274"/>
      <c r="C52" s="128">
        <v>3293.721521077</v>
      </c>
      <c r="D52" s="128">
        <v>19348.625577999999</v>
      </c>
      <c r="E52" s="126">
        <v>2793.0399705119994</v>
      </c>
      <c r="F52" s="126">
        <v>15820.628226999999</v>
      </c>
      <c r="G52" s="125">
        <v>-3.0092398539315548</v>
      </c>
      <c r="H52" s="125">
        <v>-18.233839591228872</v>
      </c>
      <c r="I52" s="125">
        <v>13.502243495785097</v>
      </c>
    </row>
    <row r="53" spans="1:9" s="3" customFormat="1" ht="24" customHeight="1">
      <c r="A53" s="20"/>
      <c r="B53" s="275"/>
      <c r="C53" s="84"/>
      <c r="D53" s="153"/>
      <c r="E53" s="81"/>
      <c r="F53" s="111"/>
      <c r="G53" s="113"/>
      <c r="H53" s="114"/>
      <c r="I53" s="122"/>
    </row>
    <row r="54" spans="1:9" s="3" customFormat="1" ht="24" customHeight="1">
      <c r="A54" s="26"/>
      <c r="B54" s="278"/>
      <c r="C54" s="257"/>
      <c r="D54" s="89"/>
      <c r="E54" s="83"/>
      <c r="F54" s="89"/>
      <c r="G54" s="58"/>
      <c r="H54" s="58"/>
      <c r="I54" s="121"/>
    </row>
    <row r="55" spans="1:9" s="1" customFormat="1" ht="23.25" customHeight="1">
      <c r="A55" s="28" t="s">
        <v>61</v>
      </c>
      <c r="B55" s="277" t="s">
        <v>7</v>
      </c>
      <c r="C55" s="264">
        <v>83.51419344</v>
      </c>
      <c r="D55" s="145">
        <v>889.83439499999997</v>
      </c>
      <c r="E55" s="144">
        <v>77.930224659999993</v>
      </c>
      <c r="F55" s="145">
        <v>845.00140399999998</v>
      </c>
      <c r="G55" s="58">
        <v>-6.6862512226879822</v>
      </c>
      <c r="H55" s="58">
        <v>-5.0383522205836959</v>
      </c>
      <c r="I55" s="121">
        <v>0.72117330281591441</v>
      </c>
    </row>
    <row r="56" spans="1:9" s="1" customFormat="1" ht="23.25" customHeight="1">
      <c r="A56" s="28" t="s">
        <v>40</v>
      </c>
      <c r="B56" s="277" t="s">
        <v>7</v>
      </c>
      <c r="C56" s="264">
        <v>105.52742772000001</v>
      </c>
      <c r="D56" s="145">
        <v>2034.4992589999999</v>
      </c>
      <c r="E56" s="144">
        <v>100.00802680000001</v>
      </c>
      <c r="F56" s="145">
        <v>1871.5053210000001</v>
      </c>
      <c r="G56" s="58">
        <v>-5.2302998748769234</v>
      </c>
      <c r="H56" s="58">
        <v>-8.0115014679393326</v>
      </c>
      <c r="I56" s="121">
        <v>1.5972513976830365</v>
      </c>
    </row>
    <row r="57" spans="1:9" s="1" customFormat="1" ht="23.25" customHeight="1">
      <c r="A57" s="28" t="s">
        <v>62</v>
      </c>
      <c r="B57" s="277" t="s">
        <v>7</v>
      </c>
      <c r="C57" s="264">
        <v>123.99415968159997</v>
      </c>
      <c r="D57" s="145">
        <v>1339.4604320000001</v>
      </c>
      <c r="E57" s="144">
        <v>115.90313337520001</v>
      </c>
      <c r="F57" s="145">
        <v>1405.668334</v>
      </c>
      <c r="G57" s="58">
        <v>-6.5253285535194578</v>
      </c>
      <c r="H57" s="58">
        <v>4.9428785217001368</v>
      </c>
      <c r="I57" s="121">
        <v>1.1996790423019508</v>
      </c>
    </row>
    <row r="58" spans="1:9" s="1" customFormat="1" ht="23.25" customHeight="1">
      <c r="A58" s="28" t="s">
        <v>41</v>
      </c>
      <c r="B58" s="277" t="s">
        <v>7</v>
      </c>
      <c r="C58" s="264">
        <v>22.460592499999997</v>
      </c>
      <c r="D58" s="145">
        <v>398.81387899999999</v>
      </c>
      <c r="E58" s="144">
        <v>23.5919703</v>
      </c>
      <c r="F58" s="145">
        <v>380.146725</v>
      </c>
      <c r="G58" s="58">
        <v>5.037168097858518</v>
      </c>
      <c r="H58" s="58">
        <v>-4.6806680968091339</v>
      </c>
      <c r="I58" s="121">
        <v>0.32443930616581929</v>
      </c>
    </row>
    <row r="59" spans="1:9" s="1" customFormat="1" ht="23.25" customHeight="1">
      <c r="A59" s="28" t="s">
        <v>42</v>
      </c>
      <c r="B59" s="277" t="s">
        <v>7</v>
      </c>
      <c r="C59" s="264">
        <v>6.7944029999999991</v>
      </c>
      <c r="D59" s="145">
        <v>66.088199000000003</v>
      </c>
      <c r="E59" s="144">
        <v>11.0835974</v>
      </c>
      <c r="F59" s="145">
        <v>111.911748</v>
      </c>
      <c r="G59" s="58">
        <v>63.128348436205542</v>
      </c>
      <c r="H59" s="58">
        <v>69.336961353720653</v>
      </c>
      <c r="I59" s="121">
        <v>9.5511989148200638E-2</v>
      </c>
    </row>
    <row r="60" spans="1:9" s="1" customFormat="1" ht="23.25" customHeight="1">
      <c r="A60" s="28" t="s">
        <v>43</v>
      </c>
      <c r="B60" s="277" t="s">
        <v>7</v>
      </c>
      <c r="C60" s="146">
        <v>0.56269199999999997</v>
      </c>
      <c r="D60" s="145">
        <v>1.912982</v>
      </c>
      <c r="E60" s="144">
        <v>1.3723449999999999</v>
      </c>
      <c r="F60" s="145">
        <v>0.90284399999999998</v>
      </c>
      <c r="G60" s="58">
        <v>143.88919693189169</v>
      </c>
      <c r="H60" s="58">
        <v>-52.80436512209733</v>
      </c>
      <c r="I60" s="121">
        <v>7.7053953558582655E-4</v>
      </c>
    </row>
    <row r="61" spans="1:9" s="1" customFormat="1" ht="23.25" customHeight="1">
      <c r="A61" s="28" t="s">
        <v>44</v>
      </c>
      <c r="B61" s="277" t="s">
        <v>7</v>
      </c>
      <c r="C61" s="79">
        <v>56.613492101999995</v>
      </c>
      <c r="D61" s="145">
        <v>1043.502444</v>
      </c>
      <c r="E61" s="144">
        <v>59.365825327000039</v>
      </c>
      <c r="F61" s="145">
        <v>1188.3499400000001</v>
      </c>
      <c r="G61" s="58">
        <v>4.8616206540327713</v>
      </c>
      <c r="H61" s="58">
        <v>13.880896669945903</v>
      </c>
      <c r="I61" s="121">
        <v>1.0142068960762269</v>
      </c>
    </row>
    <row r="62" spans="1:9" s="3" customFormat="1" ht="24" customHeight="1">
      <c r="A62" s="15"/>
      <c r="B62" s="273"/>
      <c r="C62" s="259"/>
      <c r="D62" s="84"/>
      <c r="E62" s="90"/>
      <c r="F62" s="84"/>
      <c r="G62" s="58"/>
      <c r="H62" s="58"/>
      <c r="I62" s="121"/>
    </row>
    <row r="63" spans="1:9" s="4" customFormat="1" ht="24" customHeight="1">
      <c r="A63" s="123" t="s">
        <v>16</v>
      </c>
      <c r="B63" s="274" t="s">
        <v>7</v>
      </c>
      <c r="C63" s="260">
        <v>399.46696044359993</v>
      </c>
      <c r="D63" s="128">
        <v>5774.1115900000004</v>
      </c>
      <c r="E63" s="128">
        <v>389.25512286220004</v>
      </c>
      <c r="F63" s="128">
        <v>5803.4863160000004</v>
      </c>
      <c r="G63" s="125">
        <v>-2.5563660058543647</v>
      </c>
      <c r="H63" s="125">
        <v>0.50873152591773874</v>
      </c>
      <c r="I63" s="125">
        <v>4.9530324737267346</v>
      </c>
    </row>
    <row r="64" spans="1:9" s="5" customFormat="1" ht="24" customHeight="1">
      <c r="A64" s="30"/>
      <c r="B64" s="279"/>
      <c r="C64" s="265"/>
      <c r="D64" s="153"/>
      <c r="E64" s="91"/>
      <c r="F64" s="111"/>
      <c r="G64" s="113"/>
      <c r="H64" s="114"/>
      <c r="I64" s="122"/>
    </row>
    <row r="65" spans="1:9" s="3" customFormat="1" ht="24" customHeight="1">
      <c r="A65" s="32"/>
      <c r="B65" s="280"/>
      <c r="C65" s="93"/>
      <c r="D65" s="92"/>
      <c r="E65" s="93"/>
      <c r="F65" s="92"/>
      <c r="G65" s="58"/>
      <c r="H65" s="58"/>
      <c r="I65" s="121"/>
    </row>
    <row r="66" spans="1:9" s="1" customFormat="1" ht="23.25" customHeight="1">
      <c r="A66" s="28" t="s">
        <v>63</v>
      </c>
      <c r="B66" s="277" t="s">
        <v>7</v>
      </c>
      <c r="C66" s="264">
        <v>1.1460000000000002E-5</v>
      </c>
      <c r="D66" s="145">
        <v>5.0000000000000002E-5</v>
      </c>
      <c r="E66" s="144">
        <v>4.4336500000000001E-2</v>
      </c>
      <c r="F66" s="145">
        <v>0.42092000000000002</v>
      </c>
      <c r="G66" s="58">
        <v>386780.45375218143</v>
      </c>
      <c r="H66" s="58">
        <v>841740</v>
      </c>
      <c r="I66" s="121">
        <v>3.5923758846355088E-4</v>
      </c>
    </row>
    <row r="67" spans="1:9" s="3" customFormat="1" ht="24" customHeight="1">
      <c r="A67" s="15" t="s">
        <v>45</v>
      </c>
      <c r="B67" s="273" t="s">
        <v>7</v>
      </c>
      <c r="C67" s="79">
        <v>7.8809960953000004</v>
      </c>
      <c r="D67" s="145">
        <v>123.265863</v>
      </c>
      <c r="E67" s="144">
        <v>12.82309397540001</v>
      </c>
      <c r="F67" s="145">
        <v>208.357978</v>
      </c>
      <c r="G67" s="58">
        <v>62.709051246038996</v>
      </c>
      <c r="H67" s="58">
        <v>69.031370834600011</v>
      </c>
      <c r="I67" s="121">
        <v>0.17782480650447016</v>
      </c>
    </row>
    <row r="68" spans="1:9" s="3" customFormat="1" ht="24" customHeight="1">
      <c r="A68" s="15"/>
      <c r="B68" s="273"/>
      <c r="C68" s="94"/>
      <c r="D68" s="85"/>
      <c r="E68" s="94"/>
      <c r="F68" s="85"/>
      <c r="G68" s="150"/>
      <c r="H68" s="58"/>
      <c r="I68" s="121"/>
    </row>
    <row r="69" spans="1:9" s="4" customFormat="1" ht="24" customHeight="1">
      <c r="A69" s="123" t="s">
        <v>16</v>
      </c>
      <c r="B69" s="274" t="s">
        <v>7</v>
      </c>
      <c r="C69" s="260">
        <v>7.8810135553000018</v>
      </c>
      <c r="D69" s="128">
        <v>123.266063</v>
      </c>
      <c r="E69" s="128">
        <v>12.86743047540001</v>
      </c>
      <c r="F69" s="128">
        <v>208.778898</v>
      </c>
      <c r="G69" s="125">
        <v>63.27126435084773</v>
      </c>
      <c r="H69" s="125">
        <v>69.372569317801606</v>
      </c>
      <c r="I69" s="125">
        <v>0.17818404409293373</v>
      </c>
    </row>
    <row r="70" spans="1:9" s="5" customFormat="1" ht="24" customHeight="1">
      <c r="A70" s="34"/>
      <c r="B70" s="281"/>
      <c r="C70" s="95"/>
      <c r="D70" s="157"/>
      <c r="E70" s="95"/>
      <c r="F70" s="107"/>
      <c r="G70" s="113"/>
      <c r="H70" s="114"/>
      <c r="I70" s="122"/>
    </row>
    <row r="71" spans="1:9" s="3" customFormat="1" ht="24" customHeight="1">
      <c r="A71" s="30"/>
      <c r="B71" s="279"/>
      <c r="C71" s="96"/>
      <c r="D71" s="92"/>
      <c r="E71" s="96"/>
      <c r="F71" s="92"/>
      <c r="G71" s="58"/>
      <c r="H71" s="58"/>
      <c r="I71" s="121"/>
    </row>
    <row r="72" spans="1:9" s="3" customFormat="1" ht="24" customHeight="1">
      <c r="A72" s="36" t="s">
        <v>46</v>
      </c>
      <c r="B72" s="273" t="s">
        <v>7</v>
      </c>
      <c r="C72" s="146">
        <v>4.3750337400000001</v>
      </c>
      <c r="D72" s="145">
        <v>108.735811</v>
      </c>
      <c r="E72" s="144">
        <v>3.4823532999999998</v>
      </c>
      <c r="F72" s="145">
        <v>84.024700999999993</v>
      </c>
      <c r="G72" s="58">
        <v>-20.403966987463743</v>
      </c>
      <c r="H72" s="58">
        <v>-22.725824889465354</v>
      </c>
      <c r="I72" s="121">
        <v>7.1711562668941617E-2</v>
      </c>
    </row>
    <row r="73" spans="1:9" s="3" customFormat="1" ht="24" customHeight="1">
      <c r="A73" s="36" t="s">
        <v>47</v>
      </c>
      <c r="B73" s="273" t="s">
        <v>7</v>
      </c>
      <c r="C73" s="146">
        <v>0.92745752999999997</v>
      </c>
      <c r="D73" s="145">
        <v>32.184896999999999</v>
      </c>
      <c r="E73" s="144">
        <v>0.75725131999999995</v>
      </c>
      <c r="F73" s="145">
        <v>25.686481000000001</v>
      </c>
      <c r="G73" s="58">
        <v>-18.351914184145986</v>
      </c>
      <c r="H73" s="58">
        <v>-20.190886427258096</v>
      </c>
      <c r="I73" s="121">
        <v>2.1922335575774065E-2</v>
      </c>
    </row>
    <row r="74" spans="1:9" s="3" customFormat="1" ht="24" customHeight="1">
      <c r="A74" s="36" t="s">
        <v>48</v>
      </c>
      <c r="B74" s="273" t="s">
        <v>7</v>
      </c>
      <c r="C74" s="146">
        <v>2.1630000000000003E-2</v>
      </c>
      <c r="D74" s="145">
        <v>0.62879200000000002</v>
      </c>
      <c r="E74" s="144">
        <v>2.8130660000000002E-2</v>
      </c>
      <c r="F74" s="145">
        <v>0.26255499999999998</v>
      </c>
      <c r="G74" s="58">
        <v>30.053906611188154</v>
      </c>
      <c r="H74" s="58">
        <v>-58.244538734589504</v>
      </c>
      <c r="I74" s="121">
        <v>2.2407969457152808E-4</v>
      </c>
    </row>
    <row r="75" spans="1:9" s="3" customFormat="1" ht="24" customHeight="1">
      <c r="A75" s="15"/>
      <c r="B75" s="273"/>
      <c r="C75" s="266"/>
      <c r="D75" s="85"/>
      <c r="E75" s="97"/>
      <c r="F75" s="85"/>
      <c r="G75" s="58"/>
      <c r="H75" s="58"/>
      <c r="I75" s="121"/>
    </row>
    <row r="76" spans="1:9" s="4" customFormat="1" ht="24" customHeight="1">
      <c r="A76" s="123" t="s">
        <v>16</v>
      </c>
      <c r="B76" s="274" t="s">
        <v>7</v>
      </c>
      <c r="C76" s="260">
        <v>5.32412127</v>
      </c>
      <c r="D76" s="128">
        <v>141.54949999999999</v>
      </c>
      <c r="E76" s="128">
        <v>4.2677352800000001</v>
      </c>
      <c r="F76" s="219">
        <v>109.973737</v>
      </c>
      <c r="G76" s="125">
        <v>-19.841508794182666</v>
      </c>
      <c r="H76" s="125">
        <v>-22.307223268185332</v>
      </c>
      <c r="I76" s="125">
        <v>9.3857977939287227E-2</v>
      </c>
    </row>
    <row r="77" spans="1:9" s="6" customFormat="1" ht="24" customHeight="1">
      <c r="A77" s="15"/>
      <c r="B77" s="273"/>
      <c r="C77" s="98"/>
      <c r="D77" s="157"/>
      <c r="E77" s="98"/>
      <c r="F77" s="107"/>
      <c r="G77" s="113"/>
      <c r="H77" s="114"/>
      <c r="I77" s="122"/>
    </row>
    <row r="78" spans="1:9" s="7" customFormat="1" ht="52.5" customHeight="1">
      <c r="A78" s="130" t="s">
        <v>68</v>
      </c>
      <c r="B78" s="282"/>
      <c r="C78" s="267"/>
      <c r="D78" s="132">
        <v>160605.01793</v>
      </c>
      <c r="E78" s="132"/>
      <c r="F78" s="132">
        <v>117170.366776</v>
      </c>
      <c r="G78" s="162"/>
      <c r="H78" s="138">
        <v>-27.044392332082101</v>
      </c>
      <c r="I78" s="133">
        <v>100</v>
      </c>
    </row>
    <row r="79" spans="1:9" s="3" customFormat="1" ht="24" customHeight="1">
      <c r="A79" s="30"/>
      <c r="B79" s="283"/>
      <c r="C79" s="99"/>
      <c r="D79" s="158"/>
      <c r="E79" s="99"/>
      <c r="F79" s="120"/>
      <c r="G79" s="58"/>
      <c r="H79" s="58"/>
      <c r="I79" s="70"/>
    </row>
    <row r="80" spans="1:9" s="3" customFormat="1" ht="24" customHeight="1">
      <c r="A80" s="15" t="s">
        <v>49</v>
      </c>
      <c r="B80" s="273" t="s">
        <v>7</v>
      </c>
      <c r="C80" s="94">
        <v>6820.2674409399997</v>
      </c>
      <c r="D80" s="145">
        <v>24259.779455</v>
      </c>
      <c r="E80" s="94">
        <v>6958.8662376289994</v>
      </c>
      <c r="F80" s="145">
        <v>20700.008147</v>
      </c>
      <c r="G80" s="58"/>
      <c r="H80" s="58"/>
      <c r="I80" s="70"/>
    </row>
    <row r="81" spans="1:9" s="3" customFormat="1" ht="24" customHeight="1">
      <c r="A81" s="15" t="s">
        <v>50</v>
      </c>
      <c r="B81" s="273" t="s">
        <v>7</v>
      </c>
      <c r="C81" s="94">
        <v>831.89034817999993</v>
      </c>
      <c r="D81" s="145">
        <v>3093.740397</v>
      </c>
      <c r="E81" s="94">
        <v>648.09194749999995</v>
      </c>
      <c r="F81" s="145">
        <v>1897.626855</v>
      </c>
      <c r="G81" s="58"/>
      <c r="H81" s="58"/>
      <c r="I81" s="70"/>
    </row>
    <row r="82" spans="1:9" s="3" customFormat="1" ht="24" customHeight="1">
      <c r="A82" s="15" t="s">
        <v>51</v>
      </c>
      <c r="B82" s="273" t="s">
        <v>7</v>
      </c>
      <c r="C82" s="94">
        <v>30366.751205938956</v>
      </c>
      <c r="D82" s="145">
        <v>110344.60877599999</v>
      </c>
      <c r="E82" s="94">
        <v>31855.117596662309</v>
      </c>
      <c r="F82" s="145">
        <v>100113.457518</v>
      </c>
      <c r="G82" s="58"/>
      <c r="H82" s="58"/>
      <c r="I82" s="70"/>
    </row>
    <row r="83" spans="1:9" s="3" customFormat="1" ht="24" customHeight="1">
      <c r="A83" s="15" t="s">
        <v>52</v>
      </c>
      <c r="B83" s="273" t="s">
        <v>7</v>
      </c>
      <c r="C83" s="94">
        <v>20350.636248000003</v>
      </c>
      <c r="D83" s="145">
        <v>47910.499126000002</v>
      </c>
      <c r="E83" s="94">
        <v>19494.352747000001</v>
      </c>
      <c r="F83" s="145">
        <v>43015.220753000001</v>
      </c>
      <c r="G83" s="58"/>
      <c r="H83" s="58"/>
      <c r="I83" s="70"/>
    </row>
    <row r="84" spans="1:9" s="3" customFormat="1" ht="24" customHeight="1">
      <c r="A84" s="15"/>
      <c r="B84" s="284"/>
      <c r="C84" s="268"/>
      <c r="D84" s="100"/>
      <c r="E84" s="100"/>
      <c r="F84" s="100"/>
      <c r="G84" s="58"/>
      <c r="H84" s="58"/>
      <c r="I84" s="70"/>
    </row>
    <row r="85" spans="1:9" s="4" customFormat="1" ht="24" customHeight="1">
      <c r="A85" s="134" t="s">
        <v>16</v>
      </c>
      <c r="B85" s="285"/>
      <c r="C85" s="269">
        <v>58369.545243058958</v>
      </c>
      <c r="D85" s="163">
        <v>185608.62775400002</v>
      </c>
      <c r="E85" s="136">
        <v>58956.428528791308</v>
      </c>
      <c r="F85" s="136">
        <v>165726.31327300001</v>
      </c>
      <c r="G85" s="137"/>
      <c r="H85" s="138">
        <v>-10.711955969714628</v>
      </c>
      <c r="I85" s="129"/>
    </row>
    <row r="86" spans="1:9" s="5" customFormat="1" ht="24" customHeight="1">
      <c r="A86" s="30"/>
      <c r="B86" s="279"/>
      <c r="C86" s="268"/>
      <c r="D86" s="159"/>
      <c r="E86" s="100"/>
      <c r="F86" s="120"/>
      <c r="G86" s="58"/>
      <c r="H86" s="58"/>
      <c r="I86" s="53"/>
    </row>
    <row r="87" spans="1:9" s="4" customFormat="1" ht="24" customHeight="1">
      <c r="A87" s="123" t="s">
        <v>53</v>
      </c>
      <c r="B87" s="274"/>
      <c r="C87" s="128"/>
      <c r="D87" s="128">
        <v>437582.21202199993</v>
      </c>
      <c r="E87" s="139"/>
      <c r="F87" s="139">
        <v>434980.03988100006</v>
      </c>
      <c r="G87" s="125"/>
      <c r="H87" s="125">
        <v>-0.59467045723262724</v>
      </c>
      <c r="I87" s="129"/>
    </row>
    <row r="88" spans="1:9" s="5" customFormat="1" ht="24" customHeight="1">
      <c r="A88" s="34"/>
      <c r="B88" s="281"/>
      <c r="C88" s="270"/>
      <c r="D88" s="153"/>
      <c r="E88" s="101"/>
      <c r="F88" s="111"/>
      <c r="G88" s="113"/>
      <c r="H88" s="114"/>
      <c r="I88" s="52"/>
    </row>
    <row r="89" spans="1:9" s="3" customFormat="1" ht="24" customHeight="1">
      <c r="A89" s="26"/>
      <c r="B89" s="286"/>
      <c r="C89" s="89"/>
      <c r="D89" s="102"/>
      <c r="E89" s="102"/>
      <c r="F89" s="102"/>
      <c r="G89" s="58"/>
      <c r="H89" s="58"/>
      <c r="I89" s="71"/>
    </row>
    <row r="90" spans="1:9" s="4" customFormat="1" ht="24" customHeight="1">
      <c r="A90" s="123" t="s">
        <v>54</v>
      </c>
      <c r="B90" s="287"/>
      <c r="C90" s="128"/>
      <c r="D90" s="128">
        <v>1156731.8621370001</v>
      </c>
      <c r="E90" s="139"/>
      <c r="F90" s="139">
        <v>1059561.6108199998</v>
      </c>
      <c r="G90" s="125"/>
      <c r="H90" s="125">
        <v>-8.4004127920781428</v>
      </c>
      <c r="I90" s="129"/>
    </row>
    <row r="91" spans="1:9" s="3" customFormat="1" ht="24" customHeight="1">
      <c r="A91" s="43"/>
      <c r="B91" s="288"/>
      <c r="C91" s="270"/>
      <c r="D91" s="153"/>
      <c r="E91" s="101"/>
      <c r="F91" s="111"/>
      <c r="G91" s="59"/>
      <c r="H91" s="60"/>
      <c r="I91" s="54"/>
    </row>
    <row r="92" spans="1:9" s="3" customFormat="1" ht="72.75" customHeight="1">
      <c r="A92" s="115" t="s">
        <v>69</v>
      </c>
      <c r="B92" s="288"/>
      <c r="C92" s="271"/>
      <c r="D92" s="161">
        <v>13.884377459205702</v>
      </c>
      <c r="E92" s="151"/>
      <c r="F92" s="119">
        <v>11.058381653268967</v>
      </c>
      <c r="G92" s="116"/>
      <c r="H92" s="117"/>
      <c r="I92" s="118"/>
    </row>
    <row r="93" spans="1:9" s="8" customFormat="1">
      <c r="A93" s="45" t="s">
        <v>55</v>
      </c>
      <c r="B93" s="8" t="s">
        <v>56</v>
      </c>
      <c r="G93" s="222"/>
      <c r="H93" s="222"/>
      <c r="I93" s="222"/>
    </row>
    <row r="94" spans="1:9" s="8" customFormat="1" ht="23.25">
      <c r="A94" s="45" t="s">
        <v>64</v>
      </c>
      <c r="D94" s="166"/>
    </row>
    <row r="95" spans="1:9" s="8" customFormat="1" ht="23.25">
      <c r="A95" s="45" t="s">
        <v>65</v>
      </c>
      <c r="G95" s="61"/>
      <c r="H95" s="61"/>
      <c r="I95" s="141"/>
    </row>
    <row r="96" spans="1:9" s="8" customFormat="1" ht="23.25">
      <c r="A96" s="45" t="s">
        <v>66</v>
      </c>
      <c r="G96" s="62"/>
      <c r="H96" s="62"/>
      <c r="I96" s="72"/>
    </row>
    <row r="97" spans="1:9" s="8" customFormat="1" ht="23.25">
      <c r="A97" s="45" t="s">
        <v>67</v>
      </c>
      <c r="G97" s="62"/>
      <c r="H97" s="62"/>
      <c r="I97" s="72"/>
    </row>
    <row r="98" spans="1:9" s="8" customFormat="1" ht="23.25">
      <c r="A98" s="46" t="s">
        <v>58</v>
      </c>
      <c r="G98" s="62"/>
      <c r="H98" s="62"/>
      <c r="I98" s="72"/>
    </row>
    <row r="99" spans="1:9">
      <c r="A99" s="46" t="s">
        <v>59</v>
      </c>
      <c r="B99" s="8"/>
      <c r="C99" s="8"/>
      <c r="D99" s="8"/>
      <c r="E99" s="8"/>
      <c r="F99" s="8"/>
      <c r="G99" s="63"/>
      <c r="H99" s="63"/>
      <c r="I99" s="73"/>
    </row>
    <row r="100" spans="1:9">
      <c r="A100" s="46"/>
      <c r="B100" s="8"/>
      <c r="C100" s="8"/>
      <c r="D100" s="8"/>
      <c r="E100" s="8"/>
      <c r="F100" s="8"/>
      <c r="G100" s="63"/>
      <c r="H100" s="63"/>
      <c r="I100" s="73"/>
    </row>
    <row r="101" spans="1:9">
      <c r="A101" s="47"/>
      <c r="B101" s="48"/>
      <c r="C101" s="103"/>
      <c r="D101" s="78"/>
      <c r="E101" s="78"/>
      <c r="F101" s="78"/>
      <c r="G101" s="64"/>
      <c r="H101" s="64"/>
      <c r="I101" s="74"/>
    </row>
    <row r="102" spans="1:9">
      <c r="A102" s="47"/>
      <c r="B102" s="48"/>
      <c r="C102" s="103"/>
      <c r="D102" s="104"/>
      <c r="E102" s="78"/>
      <c r="F102" s="105"/>
      <c r="G102" s="65"/>
      <c r="H102" s="65"/>
      <c r="I102" s="75"/>
    </row>
    <row r="103" spans="1:9">
      <c r="A103" s="49"/>
      <c r="B103" s="50"/>
      <c r="C103" s="106"/>
      <c r="D103" s="104"/>
      <c r="E103" s="78"/>
      <c r="F103" s="78"/>
      <c r="G103" s="66"/>
      <c r="H103" s="66"/>
      <c r="I103" s="76"/>
    </row>
    <row r="105" spans="1:9">
      <c r="D105" s="78"/>
      <c r="F105" s="78"/>
      <c r="G105" s="51"/>
    </row>
    <row r="106" spans="1:9">
      <c r="D106" s="78"/>
      <c r="F106" s="78"/>
      <c r="G106" s="51"/>
    </row>
    <row r="107" spans="1:9">
      <c r="D107" s="78"/>
      <c r="F107" s="78"/>
      <c r="G107" s="51"/>
    </row>
    <row r="109" spans="1:9">
      <c r="D109" s="78"/>
      <c r="F109" s="78"/>
      <c r="G109" s="51"/>
    </row>
    <row r="110" spans="1:9">
      <c r="D110" s="78"/>
      <c r="F110" s="78"/>
      <c r="G110" s="51"/>
    </row>
    <row r="111" spans="1:9">
      <c r="D111" s="78"/>
      <c r="F111" s="78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1"/>
  <sheetViews>
    <sheetView view="pageBreakPreview" zoomScale="50" zoomScaleNormal="75" zoomScaleSheetLayoutView="50" workbookViewId="0">
      <pane xSplit="2" ySplit="9" topLeftCell="C67" activePane="bottomRight" state="frozen"/>
      <selection pane="topRight" activeCell="C1" sqref="C1"/>
      <selection pane="bottomLeft" activeCell="A10" sqref="A10"/>
      <selection pane="bottomRight" activeCell="L89" sqref="L89"/>
    </sheetView>
  </sheetViews>
  <sheetFormatPr defaultColWidth="9.28515625" defaultRowHeight="20.25"/>
  <cols>
    <col min="1" max="1" width="28" style="9" customWidth="1"/>
    <col min="2" max="2" width="23.28515625" style="10" customWidth="1"/>
    <col min="3" max="3" width="22.85546875" style="9" customWidth="1"/>
    <col min="4" max="4" width="37" style="9" customWidth="1"/>
    <col min="5" max="5" width="25.140625" style="9" customWidth="1"/>
    <col min="6" max="6" width="31.7109375" style="9" bestFit="1" customWidth="1"/>
    <col min="7" max="7" width="25.7109375" style="67" customWidth="1"/>
    <col min="8" max="8" width="27.140625" style="67" bestFit="1" customWidth="1"/>
    <col min="9" max="9" width="40.28515625" style="77" customWidth="1"/>
    <col min="10" max="10" width="25.140625" style="9" customWidth="1"/>
    <col min="11" max="11" width="27.5703125" style="188" bestFit="1" customWidth="1"/>
    <col min="12" max="12" width="19.5703125" style="9" customWidth="1"/>
    <col min="13" max="13" width="25.5703125" style="9" bestFit="1" customWidth="1"/>
    <col min="14" max="14" width="10.7109375" style="9" bestFit="1" customWidth="1"/>
    <col min="15" max="16384" width="9.28515625" style="9"/>
  </cols>
  <sheetData>
    <row r="2" spans="1:14" s="1" customFormat="1" ht="27.75">
      <c r="A2" s="220" t="s">
        <v>0</v>
      </c>
      <c r="B2" s="220"/>
      <c r="C2" s="220"/>
      <c r="D2" s="220"/>
      <c r="E2" s="220"/>
      <c r="F2" s="220"/>
      <c r="G2" s="220"/>
      <c r="H2" s="220"/>
      <c r="I2" s="220"/>
      <c r="J2" s="2"/>
      <c r="K2" s="178"/>
    </row>
    <row r="3" spans="1:14" s="1" customFormat="1" ht="27.75">
      <c r="A3" s="221" t="s">
        <v>70</v>
      </c>
      <c r="B3" s="221"/>
      <c r="C3" s="221"/>
      <c r="D3" s="221"/>
      <c r="E3" s="221"/>
      <c r="F3" s="221"/>
      <c r="G3" s="221"/>
      <c r="H3" s="221"/>
      <c r="I3" s="221"/>
      <c r="J3" s="2"/>
      <c r="K3" s="178"/>
    </row>
    <row r="4" spans="1:14" s="1" customFormat="1" ht="23.25">
      <c r="A4" s="11"/>
      <c r="B4" s="12"/>
      <c r="C4" s="78"/>
      <c r="D4" s="78"/>
      <c r="E4" s="79"/>
      <c r="F4" s="79"/>
      <c r="G4" s="55"/>
      <c r="H4" s="55"/>
      <c r="I4" s="68"/>
      <c r="K4" s="178"/>
    </row>
    <row r="5" spans="1:14" s="2" customFormat="1" ht="24" customHeight="1">
      <c r="A5" s="223" t="s">
        <v>1</v>
      </c>
      <c r="B5" s="226" t="s">
        <v>2</v>
      </c>
      <c r="C5" s="242" t="s">
        <v>71</v>
      </c>
      <c r="D5" s="243"/>
      <c r="E5" s="242" t="s">
        <v>72</v>
      </c>
      <c r="F5" s="243"/>
      <c r="G5" s="246" t="s">
        <v>3</v>
      </c>
      <c r="H5" s="247"/>
      <c r="I5" s="250" t="s">
        <v>4</v>
      </c>
      <c r="K5" s="179"/>
    </row>
    <row r="6" spans="1:14" s="2" customFormat="1" ht="23.25">
      <c r="A6" s="224"/>
      <c r="B6" s="227"/>
      <c r="C6" s="244"/>
      <c r="D6" s="245"/>
      <c r="E6" s="244"/>
      <c r="F6" s="245"/>
      <c r="G6" s="248"/>
      <c r="H6" s="249"/>
      <c r="I6" s="251"/>
      <c r="K6" s="179"/>
    </row>
    <row r="7" spans="1:14" s="2" customFormat="1" ht="23.25">
      <c r="A7" s="224"/>
      <c r="B7" s="227"/>
      <c r="C7" s="229" t="s">
        <v>57</v>
      </c>
      <c r="D7" s="229" t="s">
        <v>5</v>
      </c>
      <c r="E7" s="229" t="s">
        <v>57</v>
      </c>
      <c r="F7" s="232" t="s">
        <v>5</v>
      </c>
      <c r="G7" s="234" t="s">
        <v>57</v>
      </c>
      <c r="H7" s="237" t="s">
        <v>6</v>
      </c>
      <c r="I7" s="251"/>
      <c r="K7" s="179"/>
    </row>
    <row r="8" spans="1:14" s="2" customFormat="1" ht="23.25">
      <c r="A8" s="224"/>
      <c r="B8" s="227"/>
      <c r="C8" s="230"/>
      <c r="D8" s="230"/>
      <c r="E8" s="230"/>
      <c r="F8" s="232"/>
      <c r="G8" s="235"/>
      <c r="H8" s="237"/>
      <c r="I8" s="251"/>
      <c r="K8" s="179"/>
    </row>
    <row r="9" spans="1:14" s="2" customFormat="1" ht="21.6" customHeight="1">
      <c r="A9" s="225"/>
      <c r="B9" s="228"/>
      <c r="C9" s="231"/>
      <c r="D9" s="231"/>
      <c r="E9" s="231"/>
      <c r="F9" s="233"/>
      <c r="G9" s="236"/>
      <c r="H9" s="238"/>
      <c r="I9" s="252"/>
      <c r="K9" s="179"/>
    </row>
    <row r="10" spans="1:14" s="1" customFormat="1" ht="23.25">
      <c r="A10" s="13"/>
      <c r="B10" s="14"/>
      <c r="C10" s="80"/>
      <c r="D10" s="80"/>
      <c r="E10" s="112"/>
      <c r="F10" s="80"/>
      <c r="G10" s="56"/>
      <c r="H10" s="57"/>
      <c r="I10" s="167"/>
      <c r="K10" s="178"/>
    </row>
    <row r="11" spans="1:14" s="3" customFormat="1" ht="24" customHeight="1">
      <c r="A11" s="15" t="s">
        <v>60</v>
      </c>
      <c r="B11" s="16" t="s">
        <v>7</v>
      </c>
      <c r="C11" s="143">
        <v>10716.737513870001</v>
      </c>
      <c r="D11" s="143">
        <v>63963.560046999999</v>
      </c>
      <c r="E11" s="143">
        <v>10329.622460486004</v>
      </c>
      <c r="F11" s="143">
        <v>43596.660070999998</v>
      </c>
      <c r="G11" s="58">
        <v>-3.6122472243346313</v>
      </c>
      <c r="H11" s="58">
        <v>-31.841410892443349</v>
      </c>
      <c r="I11" s="168">
        <v>37.207923189611371</v>
      </c>
      <c r="J11" s="3" t="s">
        <v>73</v>
      </c>
      <c r="K11" s="189">
        <v>10329.622460486004</v>
      </c>
      <c r="L11" s="190" t="e">
        <f>((#REF!-D11)/D11)*100</f>
        <v>#REF!</v>
      </c>
      <c r="N11" s="189">
        <f t="shared" ref="N11:N19" si="0">(F11/$F$78)*100</f>
        <v>37.207923189611371</v>
      </c>
    </row>
    <row r="12" spans="1:14" s="3" customFormat="1" ht="24" customHeight="1">
      <c r="A12" s="17" t="s">
        <v>8</v>
      </c>
      <c r="B12" s="18" t="s">
        <v>7</v>
      </c>
      <c r="C12" s="164">
        <v>2663.4379080000008</v>
      </c>
      <c r="D12" s="164">
        <v>15351.346885999999</v>
      </c>
      <c r="E12" s="164">
        <v>2504.4976557999989</v>
      </c>
      <c r="F12" s="164">
        <v>9815.9787820000001</v>
      </c>
      <c r="G12" s="58">
        <v>-5.9674847955945589</v>
      </c>
      <c r="H12" s="58">
        <v>-36.057866095437532</v>
      </c>
      <c r="I12" s="168">
        <v>8.3775267177968828</v>
      </c>
      <c r="K12" s="189">
        <v>0</v>
      </c>
      <c r="L12" s="190" t="e">
        <f>((#REF!-D12)/D12)*100</f>
        <v>#REF!</v>
      </c>
      <c r="N12" s="189">
        <f t="shared" si="0"/>
        <v>8.3775267177968828</v>
      </c>
    </row>
    <row r="13" spans="1:14" s="3" customFormat="1" ht="24" customHeight="1">
      <c r="A13" s="17" t="s">
        <v>9</v>
      </c>
      <c r="B13" s="18" t="s">
        <v>7</v>
      </c>
      <c r="C13" s="164">
        <v>8053.2996058700001</v>
      </c>
      <c r="D13" s="164">
        <v>48612.213161</v>
      </c>
      <c r="E13" s="164">
        <v>7825.1248046860046</v>
      </c>
      <c r="F13" s="164">
        <v>33780.681289</v>
      </c>
      <c r="G13" s="58">
        <v>-2.8333082382490806</v>
      </c>
      <c r="H13" s="58">
        <v>-30.50988816921188</v>
      </c>
      <c r="I13" s="168">
        <v>28.830396471814488</v>
      </c>
      <c r="K13" s="189">
        <v>0</v>
      </c>
      <c r="L13" s="190" t="e">
        <f>((#REF!-D13)/D13)*100</f>
        <v>#REF!</v>
      </c>
      <c r="N13" s="189">
        <f t="shared" si="0"/>
        <v>28.830396471814488</v>
      </c>
    </row>
    <row r="14" spans="1:14" s="3" customFormat="1" ht="24" customHeight="1">
      <c r="A14" s="15" t="s">
        <v>10</v>
      </c>
      <c r="B14" s="18" t="s">
        <v>7</v>
      </c>
      <c r="C14" s="164">
        <v>718.04664044000003</v>
      </c>
      <c r="D14" s="164">
        <v>5819.1035140000004</v>
      </c>
      <c r="E14" s="164">
        <v>672.56740200000013</v>
      </c>
      <c r="F14" s="164">
        <v>3553.1199809999998</v>
      </c>
      <c r="G14" s="58">
        <v>-6.3337443389654222</v>
      </c>
      <c r="H14" s="58">
        <v>-38.940423169107426</v>
      </c>
      <c r="I14" s="168">
        <v>3.0324390703603954</v>
      </c>
      <c r="J14" s="3" t="s">
        <v>74</v>
      </c>
      <c r="K14" s="189">
        <v>672.56740200000013</v>
      </c>
      <c r="L14" s="190" t="e">
        <f>((#REF!-D14)/D14)*100</f>
        <v>#REF!</v>
      </c>
      <c r="N14" s="189">
        <f t="shared" si="0"/>
        <v>3.0324390703603954</v>
      </c>
    </row>
    <row r="15" spans="1:14" s="3" customFormat="1" ht="24" customHeight="1">
      <c r="A15" s="17" t="s">
        <v>11</v>
      </c>
      <c r="B15" s="16" t="s">
        <v>7</v>
      </c>
      <c r="C15" s="164">
        <v>172.72568200000001</v>
      </c>
      <c r="D15" s="164">
        <v>1370.1228840000001</v>
      </c>
      <c r="E15" s="164">
        <v>184.51781699999998</v>
      </c>
      <c r="F15" s="164">
        <v>776.95388700000001</v>
      </c>
      <c r="G15" s="58">
        <v>6.8270884002067351</v>
      </c>
      <c r="H15" s="58">
        <v>-43.293123845087173</v>
      </c>
      <c r="I15" s="168">
        <v>0.66309759743719043</v>
      </c>
      <c r="K15" s="189">
        <v>0</v>
      </c>
      <c r="L15" s="190" t="e">
        <f>((#REF!-D15)/D15)*100</f>
        <v>#REF!</v>
      </c>
      <c r="N15" s="189">
        <f t="shared" si="0"/>
        <v>0.66309759743719043</v>
      </c>
    </row>
    <row r="16" spans="1:14" s="3" customFormat="1" ht="24" customHeight="1">
      <c r="A16" s="17" t="s">
        <v>12</v>
      </c>
      <c r="B16" s="16" t="s">
        <v>7</v>
      </c>
      <c r="C16" s="164">
        <v>545.32095844000003</v>
      </c>
      <c r="D16" s="164">
        <v>4448.98063</v>
      </c>
      <c r="E16" s="164">
        <v>488.04958500000015</v>
      </c>
      <c r="F16" s="164">
        <v>2776.1660939999997</v>
      </c>
      <c r="G16" s="58">
        <v>-10.502323916512603</v>
      </c>
      <c r="H16" s="58">
        <v>-37.599950980231625</v>
      </c>
      <c r="I16" s="168">
        <v>2.369341472923205</v>
      </c>
      <c r="K16" s="189">
        <v>0</v>
      </c>
      <c r="L16" s="190" t="e">
        <f>((#REF!-D16)/D16)*100</f>
        <v>#REF!</v>
      </c>
      <c r="N16" s="189">
        <f t="shared" si="0"/>
        <v>2.369341472923205</v>
      </c>
    </row>
    <row r="17" spans="1:14" s="3" customFormat="1" ht="24" customHeight="1">
      <c r="A17" s="15" t="s">
        <v>13</v>
      </c>
      <c r="B17" s="16" t="s">
        <v>7</v>
      </c>
      <c r="C17" s="164">
        <v>3370.9652782678131</v>
      </c>
      <c r="D17" s="164">
        <v>26346.003674</v>
      </c>
      <c r="E17" s="164">
        <v>4279.007476853606</v>
      </c>
      <c r="F17" s="164">
        <v>18365.791082</v>
      </c>
      <c r="G17" s="58">
        <v>26.937156678528435</v>
      </c>
      <c r="H17" s="58">
        <v>-30.290030665544194</v>
      </c>
      <c r="I17" s="168">
        <v>15.674433380507146</v>
      </c>
      <c r="J17" s="3" t="s">
        <v>75</v>
      </c>
      <c r="K17" s="189">
        <v>4279.007476853606</v>
      </c>
      <c r="L17" s="190" t="e">
        <f>((#REF!-D17)/D17)*100</f>
        <v>#REF!</v>
      </c>
      <c r="N17" s="189">
        <f t="shared" si="0"/>
        <v>15.674433380507146</v>
      </c>
    </row>
    <row r="18" spans="1:14" s="3" customFormat="1" ht="24" customHeight="1">
      <c r="A18" s="15" t="s">
        <v>14</v>
      </c>
      <c r="B18" s="16" t="s">
        <v>7</v>
      </c>
      <c r="C18" s="143">
        <v>2141.3981451645386</v>
      </c>
      <c r="D18" s="143">
        <v>9122.481178</v>
      </c>
      <c r="E18" s="143">
        <v>2468.3940090584288</v>
      </c>
      <c r="F18" s="143">
        <v>8463.6753119999994</v>
      </c>
      <c r="G18" s="58">
        <v>15.270203938126825</v>
      </c>
      <c r="H18" s="58">
        <v>-7.2217837794918456</v>
      </c>
      <c r="I18" s="168">
        <v>7.2233923515664999</v>
      </c>
      <c r="J18" s="3" t="s">
        <v>76</v>
      </c>
      <c r="K18" s="189">
        <v>2468.3940090584283</v>
      </c>
      <c r="L18" s="190" t="e">
        <f>((#REF!-D18)/D18)*100</f>
        <v>#REF!</v>
      </c>
      <c r="N18" s="189">
        <f t="shared" si="0"/>
        <v>7.2233923515664999</v>
      </c>
    </row>
    <row r="19" spans="1:14" s="3" customFormat="1" ht="24" customHeight="1">
      <c r="A19" s="15" t="s">
        <v>15</v>
      </c>
      <c r="B19" s="16" t="s">
        <v>7</v>
      </c>
      <c r="C19" s="79">
        <v>1668.9734699000001</v>
      </c>
      <c r="D19" s="142">
        <v>1216.0980460000001</v>
      </c>
      <c r="E19" s="143">
        <v>1513.0685844000002</v>
      </c>
      <c r="F19" s="143">
        <v>1054.5296679999999</v>
      </c>
      <c r="G19" s="58">
        <v>-9.3413639169076319</v>
      </c>
      <c r="H19" s="58">
        <v>-13.285801957451723</v>
      </c>
      <c r="I19" s="168">
        <v>0.89999689940033467</v>
      </c>
      <c r="J19" s="3" t="s">
        <v>77</v>
      </c>
      <c r="K19" s="189">
        <v>1513.0685843999997</v>
      </c>
      <c r="L19" s="190" t="e">
        <f>((#REF!-D19)/D19)*100</f>
        <v>#REF!</v>
      </c>
      <c r="N19" s="189">
        <f t="shared" si="0"/>
        <v>0.89999689940033467</v>
      </c>
    </row>
    <row r="20" spans="1:14" s="3" customFormat="1" ht="24" customHeight="1">
      <c r="A20" s="15"/>
      <c r="B20" s="19"/>
      <c r="C20" s="81"/>
      <c r="D20" s="81"/>
      <c r="E20" s="81"/>
      <c r="F20" s="81"/>
      <c r="G20" s="58"/>
      <c r="H20" s="58"/>
      <c r="I20" s="168"/>
      <c r="K20" s="189"/>
      <c r="L20" s="190"/>
      <c r="N20" s="189"/>
    </row>
    <row r="21" spans="1:14" s="4" customFormat="1" ht="24" customHeight="1">
      <c r="A21" s="123" t="s">
        <v>16</v>
      </c>
      <c r="B21" s="124" t="s">
        <v>7</v>
      </c>
      <c r="C21" s="128">
        <v>18616.121047642355</v>
      </c>
      <c r="D21" s="128">
        <v>106467.246459</v>
      </c>
      <c r="E21" s="126">
        <v>19262.65993279804</v>
      </c>
      <c r="F21" s="126">
        <v>75033.776113999993</v>
      </c>
      <c r="G21" s="125">
        <v>3.4730053779789243</v>
      </c>
      <c r="H21" s="125">
        <v>-29.524075610525795</v>
      </c>
      <c r="I21" s="169">
        <v>64.038184891445752</v>
      </c>
      <c r="J21" s="3" t="s">
        <v>78</v>
      </c>
      <c r="K21" s="189">
        <v>19262.659932798037</v>
      </c>
      <c r="L21" s="190" t="e">
        <f>((#REF!-D21)/D21)*100</f>
        <v>#REF!</v>
      </c>
      <c r="N21" s="189">
        <f>(F21/$F$78)*100</f>
        <v>64.038184891445752</v>
      </c>
    </row>
    <row r="22" spans="1:14" s="3" customFormat="1" ht="24" customHeight="1">
      <c r="A22" s="20"/>
      <c r="B22" s="21"/>
      <c r="C22" s="152"/>
      <c r="D22" s="153"/>
      <c r="E22" s="82"/>
      <c r="F22" s="111"/>
      <c r="G22" s="113"/>
      <c r="H22" s="114"/>
      <c r="I22" s="170"/>
      <c r="K22" s="189"/>
    </row>
    <row r="23" spans="1:14" s="3" customFormat="1" ht="24" customHeight="1">
      <c r="A23" s="15"/>
      <c r="B23" s="19"/>
      <c r="C23" s="83"/>
      <c r="D23" s="84"/>
      <c r="E23" s="83"/>
      <c r="F23" s="84"/>
      <c r="G23" s="58"/>
      <c r="H23" s="58"/>
      <c r="I23" s="168"/>
      <c r="K23" s="180"/>
    </row>
    <row r="24" spans="1:14" s="3" customFormat="1" ht="24" customHeight="1">
      <c r="A24" s="15" t="s">
        <v>17</v>
      </c>
      <c r="B24" s="18" t="s">
        <v>7</v>
      </c>
      <c r="C24" s="147">
        <v>745.07025067450013</v>
      </c>
      <c r="D24" s="195">
        <v>5579.7007990000002</v>
      </c>
      <c r="E24" s="147">
        <v>678.01694928000029</v>
      </c>
      <c r="F24" s="148">
        <v>4288.356683</v>
      </c>
      <c r="G24" s="58">
        <v>-8.9995945125708037</v>
      </c>
      <c r="H24" s="201">
        <v>-23.143608636352621</v>
      </c>
      <c r="I24" s="168">
        <v>3.6599327978534451</v>
      </c>
      <c r="J24" s="189">
        <f>((E24-C24)/C24)*100</f>
        <v>-8.9995945125708037</v>
      </c>
      <c r="K24" s="189">
        <f>((F24-D24)/D24)*100</f>
        <v>-23.143608636352621</v>
      </c>
      <c r="L24" s="3">
        <v>5579.7007990000002</v>
      </c>
    </row>
    <row r="25" spans="1:14" s="3" customFormat="1" ht="24" customHeight="1">
      <c r="A25" s="15" t="s">
        <v>18</v>
      </c>
      <c r="B25" s="18" t="s">
        <v>7</v>
      </c>
      <c r="C25" s="147">
        <v>198.21382414699997</v>
      </c>
      <c r="D25" s="196">
        <v>1305.1169910000001</v>
      </c>
      <c r="E25" s="147">
        <v>174.29361141063654</v>
      </c>
      <c r="F25" s="148">
        <v>978.19779400000004</v>
      </c>
      <c r="G25" s="58">
        <v>-12.067883175808989</v>
      </c>
      <c r="H25" s="201">
        <v>-25.049033860903897</v>
      </c>
      <c r="I25" s="168">
        <v>0.83485084233803408</v>
      </c>
      <c r="J25" s="189">
        <f t="shared" ref="J25:J35" si="1">((E25-C25)/C25)*100</f>
        <v>-12.067883175808989</v>
      </c>
      <c r="K25" s="189">
        <f t="shared" ref="K25:K33" si="2">((F25-D25)/D25)*100</f>
        <v>-25.049033860903897</v>
      </c>
      <c r="L25" s="3">
        <v>1305.1169910000001</v>
      </c>
    </row>
    <row r="26" spans="1:14" s="3" customFormat="1" ht="24" customHeight="1">
      <c r="A26" s="15" t="s">
        <v>19</v>
      </c>
      <c r="B26" s="19"/>
      <c r="C26" s="108"/>
      <c r="D26" s="197">
        <v>1406.2875429999999</v>
      </c>
      <c r="E26" s="108"/>
      <c r="F26" s="148">
        <v>1531.7675670000001</v>
      </c>
      <c r="G26" s="58"/>
      <c r="H26" s="201">
        <v>8.9227857150975414</v>
      </c>
      <c r="I26" s="168">
        <v>1.307299455610949</v>
      </c>
      <c r="J26" s="189"/>
      <c r="K26" s="189">
        <f t="shared" si="2"/>
        <v>8.9227857150975414</v>
      </c>
      <c r="L26" s="3">
        <v>1406.2875429999999</v>
      </c>
    </row>
    <row r="27" spans="1:14" s="3" customFormat="1" ht="24" customHeight="1">
      <c r="A27" s="15" t="s">
        <v>20</v>
      </c>
      <c r="B27" s="19"/>
      <c r="C27" s="108"/>
      <c r="D27" s="198">
        <v>3.5894240000000002</v>
      </c>
      <c r="E27" s="108"/>
      <c r="F27" s="148">
        <v>2.3970950000000002</v>
      </c>
      <c r="G27" s="58"/>
      <c r="H27" s="201">
        <v>-33.217836622254708</v>
      </c>
      <c r="I27" s="168">
        <v>2.0458201727597538E-3</v>
      </c>
      <c r="J27" s="189"/>
      <c r="K27" s="189">
        <f t="shared" si="2"/>
        <v>-33.217836622254708</v>
      </c>
      <c r="L27" s="3">
        <v>3.5894240000000002</v>
      </c>
    </row>
    <row r="28" spans="1:14" s="3" customFormat="1" ht="24" customHeight="1">
      <c r="A28" s="15" t="s">
        <v>21</v>
      </c>
      <c r="B28" s="19"/>
      <c r="C28" s="108"/>
      <c r="D28" s="198">
        <v>17472.245785999999</v>
      </c>
      <c r="E28" s="108"/>
      <c r="F28" s="148">
        <v>10226.226962999999</v>
      </c>
      <c r="G28" s="58"/>
      <c r="H28" s="201">
        <v>-41.471593931021872</v>
      </c>
      <c r="I28" s="168">
        <v>8.7276563557660864</v>
      </c>
      <c r="J28" s="189"/>
      <c r="K28" s="189">
        <f t="shared" si="2"/>
        <v>-41.471593931021872</v>
      </c>
      <c r="L28" s="3">
        <v>17472.245785999999</v>
      </c>
    </row>
    <row r="29" spans="1:14" s="3" customFormat="1" ht="24" customHeight="1">
      <c r="A29" s="17" t="s">
        <v>22</v>
      </c>
      <c r="B29" s="19"/>
      <c r="C29" s="108"/>
      <c r="D29" s="198">
        <v>15758.699019</v>
      </c>
      <c r="E29" s="108"/>
      <c r="F29" s="148">
        <v>8872.8685910000004</v>
      </c>
      <c r="G29" s="58"/>
      <c r="H29" s="201">
        <v>-43.695424474430716</v>
      </c>
      <c r="I29" s="168">
        <v>7.572621674866542</v>
      </c>
      <c r="J29" s="189"/>
      <c r="K29" s="189">
        <f t="shared" si="2"/>
        <v>-43.695424474430716</v>
      </c>
      <c r="L29" s="3">
        <v>15758.699019</v>
      </c>
    </row>
    <row r="30" spans="1:14" s="3" customFormat="1" ht="24" customHeight="1">
      <c r="A30" s="17" t="s">
        <v>23</v>
      </c>
      <c r="B30" s="19"/>
      <c r="C30" s="108"/>
      <c r="D30" s="198">
        <v>1713.546767</v>
      </c>
      <c r="E30" s="108"/>
      <c r="F30" s="148">
        <v>1353.3583719999999</v>
      </c>
      <c r="G30" s="58"/>
      <c r="H30" s="201">
        <v>-21.020050455383931</v>
      </c>
      <c r="I30" s="168">
        <v>1.1550346808995466</v>
      </c>
      <c r="J30" s="189"/>
      <c r="K30" s="189">
        <f t="shared" si="2"/>
        <v>-21.020050455383931</v>
      </c>
      <c r="L30" s="3">
        <v>1713.546767</v>
      </c>
    </row>
    <row r="31" spans="1:14" s="3" customFormat="1" ht="24" customHeight="1">
      <c r="A31" s="15" t="s">
        <v>24</v>
      </c>
      <c r="B31" s="19"/>
      <c r="C31" s="108"/>
      <c r="D31" s="198">
        <v>465.17988600000001</v>
      </c>
      <c r="E31" s="108"/>
      <c r="F31" s="148">
        <v>507.10327899999999</v>
      </c>
      <c r="G31" s="58"/>
      <c r="H31" s="201">
        <v>9.0122970192223608</v>
      </c>
      <c r="I31" s="168">
        <v>0.43279140703677466</v>
      </c>
      <c r="J31" s="189"/>
      <c r="K31" s="189">
        <f t="shared" si="2"/>
        <v>9.0122970192223608</v>
      </c>
      <c r="L31" s="3">
        <v>465.17988600000001</v>
      </c>
    </row>
    <row r="32" spans="1:14" s="3" customFormat="1" ht="24" customHeight="1">
      <c r="A32" s="15" t="s">
        <v>25</v>
      </c>
      <c r="B32" s="19"/>
      <c r="C32" s="108"/>
      <c r="D32" s="198">
        <v>1288.259605</v>
      </c>
      <c r="E32" s="108"/>
      <c r="F32" s="148">
        <v>1484.306257</v>
      </c>
      <c r="G32" s="58"/>
      <c r="H32" s="201">
        <v>15.217946075395261</v>
      </c>
      <c r="I32" s="168">
        <v>1.2667932155897546</v>
      </c>
      <c r="J32" s="189"/>
      <c r="K32" s="189">
        <f t="shared" si="2"/>
        <v>15.217946075395261</v>
      </c>
      <c r="L32" s="3">
        <v>1288.259605</v>
      </c>
    </row>
    <row r="33" spans="1:14" s="3" customFormat="1" ht="24" customHeight="1">
      <c r="A33" s="15" t="s">
        <v>26</v>
      </c>
      <c r="B33" s="19"/>
      <c r="C33" s="108"/>
      <c r="D33" s="198">
        <v>1229.8388560000001</v>
      </c>
      <c r="E33" s="108"/>
      <c r="F33" s="148">
        <v>1175.3678460000001</v>
      </c>
      <c r="G33" s="58"/>
      <c r="H33" s="201">
        <v>-4.4291176632005822</v>
      </c>
      <c r="I33" s="168">
        <v>1.0031272226423982</v>
      </c>
      <c r="J33" s="189"/>
      <c r="K33" s="189">
        <f t="shared" si="2"/>
        <v>-4.4291176632005822</v>
      </c>
      <c r="L33" s="3">
        <v>1229.8388560000001</v>
      </c>
    </row>
    <row r="34" spans="1:14" s="3" customFormat="1" ht="24" customHeight="1">
      <c r="A34" s="15"/>
      <c r="B34" s="19"/>
      <c r="C34" s="85"/>
      <c r="D34" s="199"/>
      <c r="E34" s="85"/>
      <c r="F34" s="84"/>
      <c r="G34" s="58"/>
      <c r="H34" s="201"/>
      <c r="I34" s="168"/>
      <c r="K34" s="180"/>
    </row>
    <row r="35" spans="1:14" s="4" customFormat="1" ht="24" customHeight="1">
      <c r="A35" s="123" t="s">
        <v>16</v>
      </c>
      <c r="B35" s="124" t="s">
        <v>7</v>
      </c>
      <c r="C35" s="128">
        <v>943.2840748215001</v>
      </c>
      <c r="D35" s="200">
        <v>28750.21889</v>
      </c>
      <c r="E35" s="126">
        <v>852.31056069063686</v>
      </c>
      <c r="F35" s="126">
        <v>20193.723483999998</v>
      </c>
      <c r="G35" s="125">
        <v>-9.6443390235415958</v>
      </c>
      <c r="H35" s="202">
        <v>-29.761496560209327</v>
      </c>
      <c r="I35" s="169">
        <v>17.234497117010203</v>
      </c>
      <c r="J35" s="189">
        <f t="shared" si="1"/>
        <v>-9.6443390235415958</v>
      </c>
      <c r="K35" s="189">
        <f>((F35-D35)/D35)*100</f>
        <v>-29.761496560209327</v>
      </c>
    </row>
    <row r="36" spans="1:14" s="3" customFormat="1" ht="24" customHeight="1">
      <c r="A36" s="15"/>
      <c r="B36" s="19"/>
      <c r="C36" s="154"/>
      <c r="D36" s="153"/>
      <c r="E36" s="86"/>
      <c r="F36" s="111"/>
      <c r="G36" s="113"/>
      <c r="H36" s="114"/>
      <c r="I36" s="170"/>
      <c r="K36" s="180"/>
    </row>
    <row r="37" spans="1:14" s="3" customFormat="1" ht="24" customHeight="1">
      <c r="A37" s="22"/>
      <c r="B37" s="23"/>
      <c r="C37" s="87"/>
      <c r="D37" s="87"/>
      <c r="E37" s="87"/>
      <c r="F37" s="87"/>
      <c r="G37" s="58"/>
      <c r="H37" s="58"/>
      <c r="I37" s="168"/>
      <c r="K37" s="180"/>
    </row>
    <row r="38" spans="1:14" s="3" customFormat="1" ht="24" customHeight="1">
      <c r="A38" s="15" t="s">
        <v>27</v>
      </c>
      <c r="B38" s="16" t="s">
        <v>28</v>
      </c>
      <c r="C38" s="203">
        <v>418.69511173299998</v>
      </c>
      <c r="D38" s="204">
        <v>415.70037000000002</v>
      </c>
      <c r="E38" s="146">
        <v>527.60831919999998</v>
      </c>
      <c r="F38" s="145">
        <v>434.179665</v>
      </c>
      <c r="G38" s="201">
        <v>26.012533802031463</v>
      </c>
      <c r="H38" s="201">
        <v>-15.938505981143733</v>
      </c>
      <c r="I38" s="168">
        <v>0.37055415711895934</v>
      </c>
      <c r="J38" s="189">
        <v>527.60831919999998</v>
      </c>
      <c r="K38" s="191">
        <v>434.179665</v>
      </c>
      <c r="L38" s="189">
        <f>((E38-C38)/C38)*100</f>
        <v>26.012533802031463</v>
      </c>
      <c r="M38" s="189">
        <f>((F38-D38)/D38)*100</f>
        <v>4.4453400414341653</v>
      </c>
      <c r="N38" s="189">
        <f>(F38/$F$78)*100</f>
        <v>0.37055415711895934</v>
      </c>
    </row>
    <row r="39" spans="1:14" s="3" customFormat="1" ht="24" customHeight="1">
      <c r="A39" s="15" t="s">
        <v>29</v>
      </c>
      <c r="B39" s="16" t="s">
        <v>28</v>
      </c>
      <c r="C39" s="203">
        <v>903.26970264400006</v>
      </c>
      <c r="D39" s="204">
        <v>2045.0693960000001</v>
      </c>
      <c r="E39" s="146">
        <v>918.411014206</v>
      </c>
      <c r="F39" s="145">
        <v>1719.115888</v>
      </c>
      <c r="G39" s="201">
        <v>1.6762780283318648</v>
      </c>
      <c r="H39" s="201">
        <v>-11.073380225056836</v>
      </c>
      <c r="I39" s="168">
        <v>1.4671933999204025</v>
      </c>
      <c r="J39" s="189">
        <v>918.41101420600012</v>
      </c>
      <c r="K39" s="191">
        <v>1719.115888</v>
      </c>
      <c r="L39" s="189">
        <f t="shared" ref="L39:L43" si="3">((E39-C39)/C39)*100</f>
        <v>1.6762780283318648</v>
      </c>
      <c r="M39" s="189">
        <f>((F39-D39)/D39)*100</f>
        <v>-15.938505981143733</v>
      </c>
      <c r="N39" s="189">
        <f t="shared" ref="N39:N52" si="4">(F39/$F$78)*100</f>
        <v>1.4671933999204025</v>
      </c>
    </row>
    <row r="40" spans="1:14" s="3" customFormat="1" ht="24" customHeight="1">
      <c r="A40" s="15" t="s">
        <v>30</v>
      </c>
      <c r="B40" s="16" t="s">
        <v>28</v>
      </c>
      <c r="C40" s="203">
        <v>349.06100666000003</v>
      </c>
      <c r="D40" s="204">
        <v>691.53042200000004</v>
      </c>
      <c r="E40" s="146">
        <v>346.03974368599995</v>
      </c>
      <c r="F40" s="145">
        <v>614.95462899999995</v>
      </c>
      <c r="G40" s="201">
        <v>-0.8655400965318697</v>
      </c>
      <c r="H40" s="201">
        <v>-32.345849012155718</v>
      </c>
      <c r="I40" s="168">
        <v>0.52483801657430773</v>
      </c>
      <c r="J40" s="189">
        <v>346.03974368599995</v>
      </c>
      <c r="K40" s="191">
        <v>614.95462899999995</v>
      </c>
      <c r="L40" s="189">
        <f t="shared" si="3"/>
        <v>-0.8655400965318697</v>
      </c>
      <c r="M40" s="189">
        <f t="shared" ref="M40:M50" si="5">((F40-D40)/D40)*100</f>
        <v>-11.073380225056836</v>
      </c>
      <c r="N40" s="189">
        <f t="shared" si="4"/>
        <v>0.52483801657430773</v>
      </c>
    </row>
    <row r="41" spans="1:14" s="3" customFormat="1" ht="24" customHeight="1">
      <c r="A41" s="15" t="s">
        <v>31</v>
      </c>
      <c r="B41" s="16" t="s">
        <v>28</v>
      </c>
      <c r="C41" s="203">
        <v>1441.3268887800002</v>
      </c>
      <c r="D41" s="204">
        <v>2650.5142179999998</v>
      </c>
      <c r="E41" s="146">
        <v>769.16865571999995</v>
      </c>
      <c r="F41" s="145">
        <v>1793.1828909999999</v>
      </c>
      <c r="G41" s="201">
        <v>-46.63468351922188</v>
      </c>
      <c r="H41" s="201">
        <v>-10.164570400162068</v>
      </c>
      <c r="I41" s="168">
        <v>1.530406484455332</v>
      </c>
      <c r="J41" s="189">
        <v>769.16865571999995</v>
      </c>
      <c r="K41" s="191">
        <v>1793.1828909999999</v>
      </c>
      <c r="L41" s="189">
        <f t="shared" si="3"/>
        <v>-46.63468351922188</v>
      </c>
      <c r="M41" s="189">
        <f t="shared" si="5"/>
        <v>-32.345849012155718</v>
      </c>
      <c r="N41" s="189">
        <f t="shared" si="4"/>
        <v>1.530406484455332</v>
      </c>
    </row>
    <row r="42" spans="1:14" s="3" customFormat="1" ht="24" customHeight="1">
      <c r="A42" s="15" t="s">
        <v>32</v>
      </c>
      <c r="B42" s="16" t="s">
        <v>28</v>
      </c>
      <c r="C42" s="203">
        <v>146.86018616000001</v>
      </c>
      <c r="D42" s="204">
        <v>701.91504599999996</v>
      </c>
      <c r="E42" s="146">
        <v>203.34594429999996</v>
      </c>
      <c r="F42" s="145">
        <v>630.568397</v>
      </c>
      <c r="G42" s="201">
        <v>38.462267832386047</v>
      </c>
      <c r="H42" s="201">
        <v>-15.601817390248762</v>
      </c>
      <c r="I42" s="168">
        <v>0.53816371353132886</v>
      </c>
      <c r="J42" s="189">
        <v>203.34594429999996</v>
      </c>
      <c r="K42" s="191">
        <v>630.568397</v>
      </c>
      <c r="L42" s="189">
        <f t="shared" si="3"/>
        <v>38.462267832386047</v>
      </c>
      <c r="M42" s="189">
        <f t="shared" si="5"/>
        <v>-10.164570400162068</v>
      </c>
      <c r="N42" s="189">
        <f t="shared" si="4"/>
        <v>0.53816371353132886</v>
      </c>
    </row>
    <row r="43" spans="1:14" s="3" customFormat="1" ht="24" customHeight="1">
      <c r="A43" s="15" t="s">
        <v>33</v>
      </c>
      <c r="B43" s="16" t="s">
        <v>28</v>
      </c>
      <c r="C43" s="203">
        <v>34.508625099999996</v>
      </c>
      <c r="D43" s="204">
        <v>70.910911999999996</v>
      </c>
      <c r="E43" s="146">
        <v>28.466293399999998</v>
      </c>
      <c r="F43" s="145">
        <v>59.847521</v>
      </c>
      <c r="G43" s="201">
        <v>-17.509627469916207</v>
      </c>
      <c r="H43" s="201">
        <v>-9.2487372871732596</v>
      </c>
      <c r="I43" s="168">
        <v>5.1077352274925679E-2</v>
      </c>
      <c r="J43" s="189">
        <v>28.466293399999998</v>
      </c>
      <c r="K43" s="191">
        <v>59.847521</v>
      </c>
      <c r="L43" s="189">
        <f t="shared" si="3"/>
        <v>-17.509627469916207</v>
      </c>
      <c r="M43" s="189">
        <f t="shared" si="5"/>
        <v>-15.601817390248762</v>
      </c>
      <c r="N43" s="189">
        <f t="shared" si="4"/>
        <v>5.1077352274925679E-2</v>
      </c>
    </row>
    <row r="44" spans="1:14" s="3" customFormat="1" ht="24" customHeight="1">
      <c r="A44" s="15" t="s">
        <v>34</v>
      </c>
      <c r="B44" s="19"/>
      <c r="C44" s="205"/>
      <c r="D44" s="204">
        <v>1062.956455</v>
      </c>
      <c r="E44" s="109"/>
      <c r="F44" s="145">
        <v>964.64640499999996</v>
      </c>
      <c r="G44" s="201"/>
      <c r="H44" s="201">
        <v>-25.414978021840685</v>
      </c>
      <c r="I44" s="168">
        <v>0.8232852994683878</v>
      </c>
      <c r="J44" s="189"/>
      <c r="K44" s="191">
        <v>964.64640499999996</v>
      </c>
      <c r="L44" s="189"/>
      <c r="M44" s="189">
        <f t="shared" si="5"/>
        <v>-9.2487372871732596</v>
      </c>
      <c r="N44" s="189">
        <f t="shared" si="4"/>
        <v>0.8232852994683878</v>
      </c>
    </row>
    <row r="45" spans="1:14" s="3" customFormat="1" ht="24" customHeight="1">
      <c r="A45" s="15" t="s">
        <v>35</v>
      </c>
      <c r="B45" s="19"/>
      <c r="C45" s="205"/>
      <c r="D45" s="206">
        <v>8729.9364889999997</v>
      </c>
      <c r="E45" s="109"/>
      <c r="F45" s="145">
        <v>6511.2250489999997</v>
      </c>
      <c r="G45" s="201"/>
      <c r="H45" s="201">
        <v>-25.44963327015337</v>
      </c>
      <c r="I45" s="168">
        <v>5.5570578365157886</v>
      </c>
      <c r="J45" s="189"/>
      <c r="K45" s="191">
        <v>6511.2250489999997</v>
      </c>
      <c r="L45" s="189"/>
      <c r="M45" s="189">
        <f t="shared" si="5"/>
        <v>-25.414978021840685</v>
      </c>
      <c r="N45" s="189">
        <f t="shared" si="4"/>
        <v>5.5570578365157886</v>
      </c>
    </row>
    <row r="46" spans="1:14" s="3" customFormat="1" ht="24" customHeight="1">
      <c r="A46" s="24" t="s">
        <v>36</v>
      </c>
      <c r="B46" s="19"/>
      <c r="C46" s="205"/>
      <c r="D46" s="204">
        <v>8727.8937870000009</v>
      </c>
      <c r="E46" s="109"/>
      <c r="F46" s="145">
        <v>6506.6768259999999</v>
      </c>
      <c r="G46" s="201"/>
      <c r="H46" s="201">
        <v>122.6571962038516</v>
      </c>
      <c r="I46" s="168">
        <v>5.5531761187016802</v>
      </c>
      <c r="L46" s="189"/>
      <c r="M46" s="189">
        <f t="shared" si="5"/>
        <v>-25.44963327015337</v>
      </c>
      <c r="N46" s="189">
        <f t="shared" si="4"/>
        <v>5.5531761187016802</v>
      </c>
    </row>
    <row r="47" spans="1:14" s="3" customFormat="1" ht="24" customHeight="1">
      <c r="A47" s="17" t="s">
        <v>37</v>
      </c>
      <c r="B47" s="19"/>
      <c r="C47" s="205"/>
      <c r="D47" s="204">
        <v>2.0427019999999998</v>
      </c>
      <c r="E47" s="109"/>
      <c r="F47" s="145">
        <v>4.5482230000000001</v>
      </c>
      <c r="G47" s="201"/>
      <c r="H47" s="201">
        <v>3.7856382211950814</v>
      </c>
      <c r="I47" s="168">
        <v>3.8817178141082789E-3</v>
      </c>
      <c r="K47" s="180"/>
      <c r="L47" s="189"/>
      <c r="M47" s="189">
        <f t="shared" si="5"/>
        <v>122.6571962038516</v>
      </c>
      <c r="N47" s="189">
        <f t="shared" si="4"/>
        <v>3.8817178141082789E-3</v>
      </c>
    </row>
    <row r="48" spans="1:14" s="3" customFormat="1" ht="24" customHeight="1">
      <c r="A48" s="15" t="s">
        <v>38</v>
      </c>
      <c r="B48" s="19"/>
      <c r="C48" s="205"/>
      <c r="D48" s="204">
        <v>2980.0922700000001</v>
      </c>
      <c r="E48" s="109"/>
      <c r="F48" s="145">
        <v>3092.9077820000002</v>
      </c>
      <c r="G48" s="201"/>
      <c r="H48" s="201">
        <v>-22.57107847831719</v>
      </c>
      <c r="I48" s="168">
        <v>2.6396672359256628</v>
      </c>
      <c r="K48" s="191">
        <v>3092.9077820000002</v>
      </c>
      <c r="L48" s="189"/>
      <c r="M48" s="189">
        <f t="shared" si="5"/>
        <v>3.7856382211950814</v>
      </c>
      <c r="N48" s="189">
        <f t="shared" si="4"/>
        <v>2.6396672359256628</v>
      </c>
    </row>
    <row r="49" spans="1:15" s="1" customFormat="1" ht="24" customHeight="1">
      <c r="A49" s="24" t="s">
        <v>39</v>
      </c>
      <c r="B49" s="25"/>
      <c r="C49" s="207"/>
      <c r="D49" s="204">
        <v>223.35445799999999</v>
      </c>
      <c r="E49" s="110"/>
      <c r="F49" s="145">
        <v>172.94094799999999</v>
      </c>
      <c r="G49" s="201"/>
      <c r="H49" s="201">
        <v>5.9210934492743119</v>
      </c>
      <c r="I49" s="168">
        <v>0.1475978549513455</v>
      </c>
      <c r="K49" s="191">
        <v>172.94094799999999</v>
      </c>
      <c r="L49" s="189"/>
      <c r="M49" s="189">
        <f t="shared" si="5"/>
        <v>-22.57107847831719</v>
      </c>
      <c r="N49" s="189">
        <f t="shared" si="4"/>
        <v>0.1475978549513455</v>
      </c>
    </row>
    <row r="50" spans="1:15" s="1" customFormat="1" ht="24" customHeight="1">
      <c r="A50" s="17" t="s">
        <v>38</v>
      </c>
      <c r="B50" s="25"/>
      <c r="C50" s="207"/>
      <c r="D50" s="204">
        <v>2756.7378119999998</v>
      </c>
      <c r="E50" s="110"/>
      <c r="F50" s="145">
        <v>2919.9668339999998</v>
      </c>
      <c r="G50" s="201"/>
      <c r="H50" s="201"/>
      <c r="I50" s="168">
        <v>2.4920693809743169</v>
      </c>
      <c r="K50" s="191">
        <v>2919.9668339999998</v>
      </c>
      <c r="L50" s="189"/>
      <c r="M50" s="189">
        <f t="shared" si="5"/>
        <v>5.9210934492743119</v>
      </c>
      <c r="N50" s="189">
        <f t="shared" si="4"/>
        <v>2.4920693809743169</v>
      </c>
    </row>
    <row r="51" spans="1:15" s="3" customFormat="1" ht="24" customHeight="1">
      <c r="A51" s="15"/>
      <c r="B51" s="19"/>
      <c r="C51" s="208"/>
      <c r="D51" s="209"/>
      <c r="E51" s="88"/>
      <c r="F51" s="81"/>
      <c r="G51" s="201"/>
      <c r="H51" s="201"/>
      <c r="I51" s="168"/>
      <c r="J51" s="189">
        <v>2793.0399705119999</v>
      </c>
      <c r="K51" s="191">
        <v>15820.628226999999</v>
      </c>
      <c r="L51" s="189"/>
      <c r="M51" s="189"/>
      <c r="N51" s="189"/>
    </row>
    <row r="52" spans="1:15" s="4" customFormat="1" ht="24" customHeight="1">
      <c r="A52" s="123" t="s">
        <v>16</v>
      </c>
      <c r="B52" s="124"/>
      <c r="C52" s="200">
        <v>3293.721521077</v>
      </c>
      <c r="D52" s="200">
        <v>19348.625577999999</v>
      </c>
      <c r="E52" s="126">
        <v>2793.0399705119994</v>
      </c>
      <c r="F52" s="126">
        <v>15820.628226999999</v>
      </c>
      <c r="G52" s="202">
        <v>-3.0092398539315548</v>
      </c>
      <c r="H52" s="202">
        <v>-18.233839591228872</v>
      </c>
      <c r="I52" s="169">
        <v>13.502243495785097</v>
      </c>
      <c r="K52" s="181"/>
      <c r="L52" s="189">
        <f>((E52-C52)/C52)*100</f>
        <v>-15.201089325890699</v>
      </c>
      <c r="M52" s="189">
        <f>((F52-D52)/D52)*100</f>
        <v>-18.233839591228872</v>
      </c>
      <c r="N52" s="189">
        <f t="shared" si="4"/>
        <v>13.502243495785097</v>
      </c>
    </row>
    <row r="53" spans="1:15" s="3" customFormat="1" ht="24" customHeight="1">
      <c r="A53" s="20"/>
      <c r="B53" s="21"/>
      <c r="C53" s="81"/>
      <c r="D53" s="153"/>
      <c r="E53" s="81"/>
      <c r="F53" s="111"/>
      <c r="G53" s="113"/>
      <c r="H53" s="114"/>
      <c r="I53" s="170"/>
      <c r="K53" s="180"/>
    </row>
    <row r="54" spans="1:15" s="3" customFormat="1" ht="24" customHeight="1">
      <c r="A54" s="26"/>
      <c r="B54" s="27"/>
      <c r="C54" s="83"/>
      <c r="D54" s="89"/>
      <c r="E54" s="83"/>
      <c r="F54" s="89"/>
      <c r="G54" s="58"/>
      <c r="H54" s="58"/>
      <c r="I54" s="168"/>
      <c r="K54" s="180"/>
    </row>
    <row r="55" spans="1:15" s="1" customFormat="1" ht="23.25" customHeight="1">
      <c r="A55" s="28" t="s">
        <v>61</v>
      </c>
      <c r="B55" s="29" t="s">
        <v>7</v>
      </c>
      <c r="C55" s="210">
        <v>83.51419344</v>
      </c>
      <c r="D55" s="204">
        <v>889.83439499999997</v>
      </c>
      <c r="E55" s="144">
        <v>77.930224659999993</v>
      </c>
      <c r="F55" s="145">
        <v>845.00140399999998</v>
      </c>
      <c r="G55" s="201">
        <v>-6.6862512226879822</v>
      </c>
      <c r="H55" s="201">
        <v>-5.0383522205836959</v>
      </c>
      <c r="I55" s="168">
        <v>0.72117330281591441</v>
      </c>
      <c r="J55" s="192">
        <v>77.930224660000007</v>
      </c>
      <c r="K55" s="193">
        <v>845.00140399999998</v>
      </c>
      <c r="L55" s="189">
        <f>((E55-C55)/C55)*100</f>
        <v>-6.6862512226879822</v>
      </c>
      <c r="M55" s="189">
        <f>((F55-D55)/D55)*100</f>
        <v>-5.0383522205836959</v>
      </c>
      <c r="N55" s="189">
        <f>(F55/$F$78)*100</f>
        <v>0.72117330281591441</v>
      </c>
      <c r="O55" s="189"/>
    </row>
    <row r="56" spans="1:15" s="1" customFormat="1" ht="23.25" customHeight="1">
      <c r="A56" s="28" t="s">
        <v>40</v>
      </c>
      <c r="B56" s="29" t="s">
        <v>7</v>
      </c>
      <c r="C56" s="210">
        <v>105.52742772000001</v>
      </c>
      <c r="D56" s="204">
        <v>2034.4992589999999</v>
      </c>
      <c r="E56" s="144">
        <v>100.00802680000001</v>
      </c>
      <c r="F56" s="145">
        <v>1871.5053210000001</v>
      </c>
      <c r="G56" s="201">
        <v>-5.2302998748769234</v>
      </c>
      <c r="H56" s="201">
        <v>-8.0115014679393326</v>
      </c>
      <c r="I56" s="168">
        <v>1.5972513976830365</v>
      </c>
      <c r="J56" s="192">
        <v>100.00802679999997</v>
      </c>
      <c r="K56" s="193">
        <v>1871.5053210000001</v>
      </c>
      <c r="L56" s="189">
        <f t="shared" ref="L56:L63" si="6">((E56-C56)/C56)*100</f>
        <v>-5.2302998748769234</v>
      </c>
      <c r="M56" s="189">
        <f t="shared" ref="M56:M63" si="7">((F56-D56)/D56)*100</f>
        <v>-8.0115014679393326</v>
      </c>
    </row>
    <row r="57" spans="1:15" s="1" customFormat="1" ht="23.25" customHeight="1">
      <c r="A57" s="28" t="s">
        <v>62</v>
      </c>
      <c r="B57" s="29" t="s">
        <v>7</v>
      </c>
      <c r="C57" s="210">
        <v>123.99415968159997</v>
      </c>
      <c r="D57" s="204">
        <v>1339.4604320000001</v>
      </c>
      <c r="E57" s="144">
        <v>115.90313337520001</v>
      </c>
      <c r="F57" s="145">
        <v>1405.668334</v>
      </c>
      <c r="G57" s="201">
        <v>-6.5253285535194578</v>
      </c>
      <c r="H57" s="201">
        <v>4.9428785217001368</v>
      </c>
      <c r="I57" s="168">
        <v>1.1996790423019508</v>
      </c>
      <c r="J57" s="192">
        <v>115.9031333752</v>
      </c>
      <c r="K57" s="193">
        <v>1405.668334</v>
      </c>
      <c r="L57" s="189">
        <f t="shared" si="6"/>
        <v>-6.5253285535194578</v>
      </c>
      <c r="M57" s="189">
        <f t="shared" si="7"/>
        <v>4.9428785217001368</v>
      </c>
    </row>
    <row r="58" spans="1:15" s="1" customFormat="1" ht="23.25" customHeight="1">
      <c r="A58" s="28" t="s">
        <v>41</v>
      </c>
      <c r="B58" s="29" t="s">
        <v>7</v>
      </c>
      <c r="C58" s="210">
        <v>22.460592499999997</v>
      </c>
      <c r="D58" s="204">
        <v>398.81387899999999</v>
      </c>
      <c r="E58" s="144">
        <v>23.5919703</v>
      </c>
      <c r="F58" s="145">
        <v>380.146725</v>
      </c>
      <c r="G58" s="201">
        <v>5.037168097858518</v>
      </c>
      <c r="H58" s="201">
        <v>-4.6806680968091339</v>
      </c>
      <c r="I58" s="168">
        <v>0.32443930616581929</v>
      </c>
      <c r="J58" s="192">
        <v>23.591970299999996</v>
      </c>
      <c r="K58" s="193">
        <v>380.146725</v>
      </c>
      <c r="L58" s="189">
        <f t="shared" si="6"/>
        <v>5.037168097858518</v>
      </c>
      <c r="M58" s="189">
        <f t="shared" si="7"/>
        <v>-4.6806680968091339</v>
      </c>
    </row>
    <row r="59" spans="1:15" s="1" customFormat="1" ht="23.25" customHeight="1">
      <c r="A59" s="28" t="s">
        <v>42</v>
      </c>
      <c r="B59" s="29" t="s">
        <v>7</v>
      </c>
      <c r="C59" s="210">
        <v>6.7944029999999991</v>
      </c>
      <c r="D59" s="204">
        <v>66.088199000000003</v>
      </c>
      <c r="E59" s="144">
        <v>11.0835974</v>
      </c>
      <c r="F59" s="145">
        <v>111.911748</v>
      </c>
      <c r="G59" s="201">
        <v>63.128348436205542</v>
      </c>
      <c r="H59" s="201">
        <v>69.336961353720653</v>
      </c>
      <c r="I59" s="168">
        <v>9.5511989148200638E-2</v>
      </c>
      <c r="J59" s="192">
        <v>11.0835974</v>
      </c>
      <c r="K59" s="193">
        <v>111.911748</v>
      </c>
      <c r="L59" s="189">
        <f t="shared" si="6"/>
        <v>63.128348436205542</v>
      </c>
      <c r="M59" s="189">
        <f t="shared" si="7"/>
        <v>69.336961353720653</v>
      </c>
    </row>
    <row r="60" spans="1:15" s="1" customFormat="1" ht="23.25" customHeight="1">
      <c r="A60" s="28" t="s">
        <v>43</v>
      </c>
      <c r="B60" s="29" t="s">
        <v>7</v>
      </c>
      <c r="C60" s="204">
        <v>0.56269199999999997</v>
      </c>
      <c r="D60" s="204">
        <v>1.912982</v>
      </c>
      <c r="E60" s="144">
        <v>1.3723449999999999</v>
      </c>
      <c r="F60" s="145">
        <v>0.90284399999999998</v>
      </c>
      <c r="G60" s="201">
        <v>143.88919693189169</v>
      </c>
      <c r="H60" s="201">
        <v>-52.80436512209733</v>
      </c>
      <c r="I60" s="168">
        <v>7.7053953558582655E-4</v>
      </c>
      <c r="J60" s="192">
        <v>1.3723449999999997</v>
      </c>
      <c r="K60" s="193">
        <v>0.90284399999999998</v>
      </c>
      <c r="L60" s="189">
        <f t="shared" si="6"/>
        <v>143.88919693189169</v>
      </c>
      <c r="M60" s="189">
        <f t="shared" si="7"/>
        <v>-52.80436512209733</v>
      </c>
    </row>
    <row r="61" spans="1:15" s="1" customFormat="1" ht="23.25" customHeight="1">
      <c r="A61" s="28" t="s">
        <v>44</v>
      </c>
      <c r="B61" s="29" t="s">
        <v>7</v>
      </c>
      <c r="C61" s="211">
        <v>56.613492101999995</v>
      </c>
      <c r="D61" s="204">
        <v>1043.502444</v>
      </c>
      <c r="E61" s="144">
        <v>59.365825327000039</v>
      </c>
      <c r="F61" s="145">
        <v>1188.3499400000001</v>
      </c>
      <c r="G61" s="201">
        <v>4.8616206540327713</v>
      </c>
      <c r="H61" s="201">
        <v>13.880896669945903</v>
      </c>
      <c r="I61" s="168">
        <v>1.0142068960762269</v>
      </c>
      <c r="J61" s="192">
        <v>59.365825326999989</v>
      </c>
      <c r="K61" s="193">
        <v>1188.3499400000001</v>
      </c>
      <c r="L61" s="189">
        <f t="shared" si="6"/>
        <v>4.8616206540327713</v>
      </c>
      <c r="M61" s="189">
        <f t="shared" si="7"/>
        <v>13.880896669945903</v>
      </c>
    </row>
    <row r="62" spans="1:15" s="3" customFormat="1" ht="24" customHeight="1">
      <c r="A62" s="15"/>
      <c r="B62" s="16"/>
      <c r="C62" s="212"/>
      <c r="D62" s="199"/>
      <c r="E62" s="90"/>
      <c r="F62" s="84"/>
      <c r="G62" s="201"/>
      <c r="H62" s="201"/>
      <c r="I62" s="168"/>
      <c r="J62" s="192">
        <v>389.25512286219998</v>
      </c>
      <c r="K62" s="193">
        <v>5803.4863160000004</v>
      </c>
      <c r="L62" s="189" t="e">
        <f t="shared" si="6"/>
        <v>#DIV/0!</v>
      </c>
      <c r="M62" s="189" t="e">
        <f t="shared" si="7"/>
        <v>#DIV/0!</v>
      </c>
    </row>
    <row r="63" spans="1:15" s="4" customFormat="1" ht="24" customHeight="1">
      <c r="A63" s="123" t="s">
        <v>16</v>
      </c>
      <c r="B63" s="127" t="s">
        <v>7</v>
      </c>
      <c r="C63" s="200">
        <v>399.46696044359993</v>
      </c>
      <c r="D63" s="200">
        <v>5774.1115900000004</v>
      </c>
      <c r="E63" s="128">
        <v>389.25512286220004</v>
      </c>
      <c r="F63" s="128">
        <v>5803.4863160000004</v>
      </c>
      <c r="G63" s="202">
        <v>-2.5563660058543647</v>
      </c>
      <c r="H63" s="202">
        <v>0.50873152591773874</v>
      </c>
      <c r="I63" s="169">
        <v>4.9530324737267346</v>
      </c>
      <c r="K63" s="180"/>
      <c r="L63" s="189">
        <f t="shared" si="6"/>
        <v>-2.5563660058543647</v>
      </c>
      <c r="M63" s="189">
        <f t="shared" si="7"/>
        <v>0.50873152591773874</v>
      </c>
    </row>
    <row r="64" spans="1:15" s="5" customFormat="1" ht="24" customHeight="1">
      <c r="A64" s="30"/>
      <c r="B64" s="31"/>
      <c r="C64" s="156"/>
      <c r="D64" s="153"/>
      <c r="E64" s="91"/>
      <c r="F64" s="111"/>
      <c r="G64" s="113"/>
      <c r="H64" s="114"/>
      <c r="I64" s="170"/>
      <c r="K64" s="182"/>
    </row>
    <row r="65" spans="1:14" s="3" customFormat="1" ht="24" customHeight="1">
      <c r="A65" s="32"/>
      <c r="B65" s="33"/>
      <c r="C65" s="93"/>
      <c r="D65" s="92"/>
      <c r="E65" s="93"/>
      <c r="F65" s="92"/>
      <c r="G65" s="58"/>
      <c r="H65" s="58"/>
      <c r="I65" s="168"/>
      <c r="K65" s="180"/>
    </row>
    <row r="66" spans="1:14" s="1" customFormat="1" ht="23.25" customHeight="1">
      <c r="A66" s="28" t="s">
        <v>63</v>
      </c>
      <c r="B66" s="12" t="s">
        <v>7</v>
      </c>
      <c r="C66" s="210">
        <v>1.1460000000000002E-5</v>
      </c>
      <c r="D66" s="204">
        <v>5.0000000000000002E-5</v>
      </c>
      <c r="E66" s="144">
        <v>4.4336500000000001E-2</v>
      </c>
      <c r="F66" s="145">
        <v>0.42092000000000002</v>
      </c>
      <c r="G66" s="201">
        <v>386780.45375218143</v>
      </c>
      <c r="H66" s="201">
        <v>841740</v>
      </c>
      <c r="I66" s="168">
        <v>3.5923758846355088E-4</v>
      </c>
      <c r="J66" s="192">
        <v>4.4336500000000001E-2</v>
      </c>
      <c r="K66" s="193">
        <v>0.42092000000000002</v>
      </c>
      <c r="L66" s="189">
        <f>((E66-C66)/C66)*100</f>
        <v>386780.45375218143</v>
      </c>
      <c r="M66" s="189">
        <f>((F66-D66)/D66)*100</f>
        <v>841740</v>
      </c>
      <c r="N66" s="189">
        <f>(F66/$F$78)*100</f>
        <v>3.5923758846355088E-4</v>
      </c>
    </row>
    <row r="67" spans="1:14" s="3" customFormat="1" ht="24" customHeight="1">
      <c r="A67" s="15" t="s">
        <v>45</v>
      </c>
      <c r="B67" s="16" t="s">
        <v>7</v>
      </c>
      <c r="C67" s="211">
        <v>7.8809960953000004</v>
      </c>
      <c r="D67" s="204">
        <v>123.265863</v>
      </c>
      <c r="E67" s="144">
        <v>12.82309397540001</v>
      </c>
      <c r="F67" s="145">
        <v>208.357978</v>
      </c>
      <c r="G67" s="201">
        <v>62.709051246038996</v>
      </c>
      <c r="H67" s="201">
        <v>69.031370834600011</v>
      </c>
      <c r="I67" s="168">
        <v>0.17782480650447016</v>
      </c>
      <c r="J67" s="192">
        <v>12.82309397540001</v>
      </c>
      <c r="K67" s="193">
        <v>208.357978</v>
      </c>
      <c r="L67" s="189">
        <f>((E67-C67)/C67)*100</f>
        <v>62.709051246038996</v>
      </c>
      <c r="M67" s="189">
        <f>((F67-D67)/D67)*100</f>
        <v>69.031370834600011</v>
      </c>
      <c r="N67" s="189">
        <f>(F67/$F$78)*100</f>
        <v>0.17782480650447016</v>
      </c>
    </row>
    <row r="68" spans="1:14" s="3" customFormat="1" ht="24" customHeight="1">
      <c r="A68" s="15"/>
      <c r="B68" s="16"/>
      <c r="C68" s="213"/>
      <c r="D68" s="212"/>
      <c r="E68" s="94"/>
      <c r="F68" s="85"/>
      <c r="G68" s="201"/>
      <c r="H68" s="201"/>
      <c r="I68" s="168"/>
      <c r="J68" s="192">
        <v>12.86743047540001</v>
      </c>
      <c r="K68" s="193">
        <v>208.778898</v>
      </c>
      <c r="L68" s="189" t="e">
        <f t="shared" ref="L68" si="8">((E68-C68)/C68)*100</f>
        <v>#DIV/0!</v>
      </c>
      <c r="M68" s="189" t="e">
        <f t="shared" ref="M68" si="9">((F68-D68)/D68)*100</f>
        <v>#DIV/0!</v>
      </c>
    </row>
    <row r="69" spans="1:14" s="4" customFormat="1" ht="24" customHeight="1">
      <c r="A69" s="123" t="s">
        <v>16</v>
      </c>
      <c r="B69" s="127" t="s">
        <v>7</v>
      </c>
      <c r="C69" s="200">
        <v>7.8810135553000018</v>
      </c>
      <c r="D69" s="200">
        <v>123.266063</v>
      </c>
      <c r="E69" s="128">
        <v>12.86743047540001</v>
      </c>
      <c r="F69" s="128">
        <v>208.778898</v>
      </c>
      <c r="G69" s="202">
        <v>63.27126435084773</v>
      </c>
      <c r="H69" s="202">
        <v>69.372569317801606</v>
      </c>
      <c r="I69" s="169">
        <v>0.17818404409293373</v>
      </c>
      <c r="K69" s="180"/>
      <c r="L69" s="189">
        <f t="shared" ref="L69" si="10">((E69-C69)/C69)*100</f>
        <v>63.27126435084773</v>
      </c>
      <c r="M69" s="189">
        <f t="shared" ref="M69" si="11">((F69-D69)/D69)*100</f>
        <v>69.372569317801606</v>
      </c>
    </row>
    <row r="70" spans="1:14" s="5" customFormat="1" ht="24" customHeight="1">
      <c r="A70" s="34"/>
      <c r="B70" s="35"/>
      <c r="C70" s="95"/>
      <c r="D70" s="157"/>
      <c r="E70" s="95"/>
      <c r="F70" s="107"/>
      <c r="G70" s="113"/>
      <c r="H70" s="114"/>
      <c r="I70" s="170"/>
      <c r="K70" s="182"/>
    </row>
    <row r="71" spans="1:14" s="3" customFormat="1" ht="24" customHeight="1">
      <c r="A71" s="30"/>
      <c r="B71" s="31"/>
      <c r="C71" s="96"/>
      <c r="D71" s="92"/>
      <c r="E71" s="96"/>
      <c r="F71" s="92"/>
      <c r="G71" s="58"/>
      <c r="H71" s="58"/>
      <c r="I71" s="168"/>
      <c r="K71" s="180"/>
    </row>
    <row r="72" spans="1:14" s="3" customFormat="1" ht="24" customHeight="1">
      <c r="A72" s="36" t="s">
        <v>46</v>
      </c>
      <c r="B72" s="37" t="s">
        <v>7</v>
      </c>
      <c r="C72" s="214">
        <v>4.3750337400000001</v>
      </c>
      <c r="D72" s="204">
        <v>108.735811</v>
      </c>
      <c r="E72" s="144">
        <v>3.4823532999999998</v>
      </c>
      <c r="F72" s="145">
        <v>84.024700999999993</v>
      </c>
      <c r="G72" s="201">
        <v>-20.403966987463743</v>
      </c>
      <c r="H72" s="201">
        <v>-22.725824889465354</v>
      </c>
      <c r="I72" s="168">
        <v>7.1711562668941617E-2</v>
      </c>
      <c r="J72" s="189">
        <v>3.4823532999999998</v>
      </c>
      <c r="K72" s="191">
        <v>84.024700999999993</v>
      </c>
      <c r="L72" s="189">
        <f t="shared" ref="L72" si="12">((E72-C72)/C72)*100</f>
        <v>-20.403966987463743</v>
      </c>
      <c r="M72" s="189">
        <f t="shared" ref="M72" si="13">((F72-D72)/D72)*100</f>
        <v>-22.725824889465354</v>
      </c>
      <c r="N72" s="189">
        <f>(F72/$F$78)*100</f>
        <v>7.1711562668941617E-2</v>
      </c>
    </row>
    <row r="73" spans="1:14" s="3" customFormat="1" ht="24" customHeight="1">
      <c r="A73" s="36" t="s">
        <v>47</v>
      </c>
      <c r="B73" s="37" t="s">
        <v>7</v>
      </c>
      <c r="C73" s="214">
        <v>0.92745752999999997</v>
      </c>
      <c r="D73" s="204">
        <v>32.184896999999999</v>
      </c>
      <c r="E73" s="144">
        <v>0.75725131999999995</v>
      </c>
      <c r="F73" s="145">
        <v>25.686481000000001</v>
      </c>
      <c r="G73" s="201">
        <v>-18.351914184145986</v>
      </c>
      <c r="H73" s="201">
        <v>-20.190886427258096</v>
      </c>
      <c r="I73" s="168">
        <v>2.1922335575774065E-2</v>
      </c>
      <c r="J73" s="189">
        <v>0.75725131999999995</v>
      </c>
      <c r="K73" s="191">
        <v>25.686481000000001</v>
      </c>
      <c r="L73" s="189">
        <f t="shared" ref="L73:L75" si="14">((E73-C73)/C73)*100</f>
        <v>-18.351914184145986</v>
      </c>
      <c r="M73" s="189">
        <f t="shared" ref="M73:M78" si="15">((F73-D73)/D73)*100</f>
        <v>-20.190886427258096</v>
      </c>
      <c r="N73" s="189">
        <f t="shared" ref="N73:N75" si="16">(F73/$F$78)*100</f>
        <v>2.1922335575774065E-2</v>
      </c>
    </row>
    <row r="74" spans="1:14" s="3" customFormat="1" ht="24" customHeight="1">
      <c r="A74" s="36" t="s">
        <v>48</v>
      </c>
      <c r="B74" s="37" t="s">
        <v>7</v>
      </c>
      <c r="C74" s="214">
        <v>2.1630000000000003E-2</v>
      </c>
      <c r="D74" s="204">
        <v>0.62879200000000002</v>
      </c>
      <c r="E74" s="144">
        <v>2.8130660000000002E-2</v>
      </c>
      <c r="F74" s="145">
        <v>0.26255499999999998</v>
      </c>
      <c r="G74" s="201">
        <v>30.053906611188154</v>
      </c>
      <c r="H74" s="201">
        <v>-58.244538734589504</v>
      </c>
      <c r="I74" s="168">
        <v>2.2407969457152808E-4</v>
      </c>
      <c r="J74" s="189">
        <v>2.8130660000000002E-2</v>
      </c>
      <c r="K74" s="191">
        <v>0.26255499999999998</v>
      </c>
      <c r="L74" s="189">
        <f t="shared" si="14"/>
        <v>30.053906611188154</v>
      </c>
      <c r="M74" s="189">
        <f t="shared" si="15"/>
        <v>-58.244538734589504</v>
      </c>
      <c r="N74" s="189">
        <f t="shared" si="16"/>
        <v>2.2407969457152808E-4</v>
      </c>
    </row>
    <row r="75" spans="1:14" s="3" customFormat="1" ht="24" customHeight="1">
      <c r="A75" s="15"/>
      <c r="B75" s="16"/>
      <c r="C75" s="215"/>
      <c r="D75" s="212"/>
      <c r="E75" s="97"/>
      <c r="F75" s="85"/>
      <c r="G75" s="201"/>
      <c r="H75" s="201"/>
      <c r="I75" s="168"/>
      <c r="J75" s="189">
        <v>4.2677352800000001</v>
      </c>
      <c r="K75" s="191">
        <v>109.973737</v>
      </c>
      <c r="L75" s="189" t="e">
        <f t="shared" si="14"/>
        <v>#DIV/0!</v>
      </c>
      <c r="M75" s="189" t="e">
        <f t="shared" si="15"/>
        <v>#DIV/0!</v>
      </c>
      <c r="N75" s="189">
        <f t="shared" si="16"/>
        <v>0</v>
      </c>
    </row>
    <row r="76" spans="1:14" s="4" customFormat="1" ht="24" customHeight="1">
      <c r="A76" s="123" t="s">
        <v>16</v>
      </c>
      <c r="B76" s="127" t="s">
        <v>7</v>
      </c>
      <c r="C76" s="200">
        <v>5.32412127</v>
      </c>
      <c r="D76" s="200">
        <v>141.54949999999999</v>
      </c>
      <c r="E76" s="128">
        <v>4.2677352800000001</v>
      </c>
      <c r="F76" s="128">
        <v>109.973737</v>
      </c>
      <c r="G76" s="202">
        <v>-19.841508794182666</v>
      </c>
      <c r="H76" s="202">
        <v>-22.307223268185332</v>
      </c>
      <c r="I76" s="169">
        <v>9.3857977939287227E-2</v>
      </c>
      <c r="K76" s="180"/>
      <c r="L76" s="189">
        <f>((E76-C76)/C76)*100</f>
        <v>-19.841508794182666</v>
      </c>
      <c r="M76" s="189">
        <f>((F76-D76)/D76)*100</f>
        <v>-22.307223268185332</v>
      </c>
      <c r="N76" s="189">
        <f>(F76/$F$78)*100</f>
        <v>9.3857977939287227E-2</v>
      </c>
    </row>
    <row r="77" spans="1:14" s="6" customFormat="1" ht="24" customHeight="1">
      <c r="A77" s="15"/>
      <c r="B77" s="16"/>
      <c r="C77" s="98"/>
      <c r="D77" s="157"/>
      <c r="E77" s="98"/>
      <c r="F77" s="107"/>
      <c r="G77" s="113"/>
      <c r="H77" s="114"/>
      <c r="I77" s="170"/>
      <c r="K77" s="183"/>
    </row>
    <row r="78" spans="1:14" s="7" customFormat="1" ht="52.5" customHeight="1">
      <c r="A78" s="130" t="s">
        <v>68</v>
      </c>
      <c r="B78" s="131"/>
      <c r="C78" s="132"/>
      <c r="D78" s="194">
        <v>160605.01793</v>
      </c>
      <c r="E78" s="132"/>
      <c r="F78" s="132">
        <v>117170.366776</v>
      </c>
      <c r="G78" s="162"/>
      <c r="H78" s="216">
        <f>((F78-D78)/D78)*100</f>
        <v>-27.044392332082101</v>
      </c>
      <c r="I78" s="171">
        <v>100</v>
      </c>
      <c r="K78" s="184"/>
      <c r="M78" s="189">
        <f t="shared" si="15"/>
        <v>-27.044392332082101</v>
      </c>
    </row>
    <row r="79" spans="1:14" s="3" customFormat="1" ht="24" customHeight="1">
      <c r="A79" s="30"/>
      <c r="B79" s="38"/>
      <c r="C79" s="99"/>
      <c r="D79" s="158"/>
      <c r="E79" s="99"/>
      <c r="F79" s="120"/>
      <c r="G79" s="58"/>
      <c r="H79" s="58"/>
      <c r="I79" s="172"/>
      <c r="K79" s="180"/>
    </row>
    <row r="80" spans="1:14" s="3" customFormat="1" ht="24" customHeight="1">
      <c r="A80" s="15" t="s">
        <v>49</v>
      </c>
      <c r="B80" s="19" t="s">
        <v>7</v>
      </c>
      <c r="C80" s="94">
        <v>6820.2674409399997</v>
      </c>
      <c r="D80" s="145">
        <v>24259.779455</v>
      </c>
      <c r="E80" s="94">
        <v>6958.8662376289994</v>
      </c>
      <c r="F80" s="145">
        <v>20700.008147</v>
      </c>
      <c r="G80" s="58"/>
      <c r="H80" s="58"/>
      <c r="I80" s="172"/>
      <c r="K80" s="185"/>
    </row>
    <row r="81" spans="1:11" s="3" customFormat="1" ht="24" customHeight="1">
      <c r="A81" s="15" t="s">
        <v>50</v>
      </c>
      <c r="B81" s="19" t="s">
        <v>7</v>
      </c>
      <c r="C81" s="94">
        <v>831.89034817999993</v>
      </c>
      <c r="D81" s="145">
        <v>3093.740397</v>
      </c>
      <c r="E81" s="94">
        <v>648.09194749999995</v>
      </c>
      <c r="F81" s="145">
        <v>1897.626855</v>
      </c>
      <c r="G81" s="58"/>
      <c r="H81" s="58"/>
      <c r="I81" s="172"/>
      <c r="K81" s="185"/>
    </row>
    <row r="82" spans="1:11" s="3" customFormat="1" ht="24" customHeight="1">
      <c r="A82" s="15" t="s">
        <v>51</v>
      </c>
      <c r="B82" s="19" t="s">
        <v>7</v>
      </c>
      <c r="C82" s="94">
        <v>30366.751205938956</v>
      </c>
      <c r="D82" s="145">
        <v>110344.60877599999</v>
      </c>
      <c r="E82" s="94">
        <v>31855.117596662309</v>
      </c>
      <c r="F82" s="145">
        <v>100113.457518</v>
      </c>
      <c r="G82" s="58"/>
      <c r="H82" s="58"/>
      <c r="I82" s="172"/>
      <c r="K82" s="180"/>
    </row>
    <row r="83" spans="1:11" s="3" customFormat="1" ht="24" customHeight="1">
      <c r="A83" s="15" t="s">
        <v>52</v>
      </c>
      <c r="B83" s="19" t="s">
        <v>7</v>
      </c>
      <c r="C83" s="94">
        <v>20350.636248000003</v>
      </c>
      <c r="D83" s="145">
        <v>47910.499126000002</v>
      </c>
      <c r="E83" s="94">
        <v>19494.352747000001</v>
      </c>
      <c r="F83" s="145">
        <v>43015.220753000001</v>
      </c>
      <c r="G83" s="58"/>
      <c r="H83" s="58"/>
      <c r="I83" s="172"/>
      <c r="K83" s="180"/>
    </row>
    <row r="84" spans="1:11" s="3" customFormat="1" ht="24" customHeight="1">
      <c r="A84" s="15"/>
      <c r="B84" s="39"/>
      <c r="C84" s="100"/>
      <c r="D84" s="100"/>
      <c r="E84" s="100"/>
      <c r="F84" s="100"/>
      <c r="G84" s="58"/>
      <c r="H84" s="58"/>
      <c r="I84" s="172"/>
      <c r="K84" s="180"/>
    </row>
    <row r="85" spans="1:11" s="4" customFormat="1" ht="24" customHeight="1">
      <c r="A85" s="134" t="s">
        <v>16</v>
      </c>
      <c r="B85" s="135"/>
      <c r="C85" s="163">
        <v>58369.545243058958</v>
      </c>
      <c r="D85" s="163">
        <v>185608.62775400002</v>
      </c>
      <c r="E85" s="136">
        <v>58956.428528791308</v>
      </c>
      <c r="F85" s="136">
        <v>165726.31327300001</v>
      </c>
      <c r="G85" s="137"/>
      <c r="H85" s="216">
        <f>((F85-D85)/D85)*100</f>
        <v>-10.711955969714628</v>
      </c>
      <c r="I85" s="173"/>
      <c r="K85" s="181"/>
    </row>
    <row r="86" spans="1:11" s="5" customFormat="1" ht="24" customHeight="1">
      <c r="A86" s="30"/>
      <c r="B86" s="40"/>
      <c r="C86" s="100"/>
      <c r="D86" s="159"/>
      <c r="E86" s="100"/>
      <c r="F86" s="120"/>
      <c r="G86" s="58"/>
      <c r="H86" s="58"/>
      <c r="I86" s="174"/>
      <c r="K86" s="182"/>
    </row>
    <row r="87" spans="1:11" s="4" customFormat="1" ht="24" customHeight="1">
      <c r="A87" s="123" t="s">
        <v>53</v>
      </c>
      <c r="B87" s="124"/>
      <c r="C87" s="128"/>
      <c r="D87" s="128">
        <v>437582.21202199993</v>
      </c>
      <c r="E87" s="139"/>
      <c r="F87" s="139">
        <v>434980.03988100006</v>
      </c>
      <c r="G87" s="125"/>
      <c r="H87" s="218">
        <f>((F87-D87)/D87)*100</f>
        <v>-0.59467045723262724</v>
      </c>
      <c r="I87" s="173"/>
      <c r="K87" s="181"/>
    </row>
    <row r="88" spans="1:11" s="5" customFormat="1" ht="24" customHeight="1">
      <c r="A88" s="34"/>
      <c r="B88" s="41"/>
      <c r="C88" s="160"/>
      <c r="D88" s="153"/>
      <c r="E88" s="101"/>
      <c r="F88" s="111"/>
      <c r="G88" s="113"/>
      <c r="H88" s="114"/>
      <c r="I88" s="175"/>
      <c r="K88" s="182"/>
    </row>
    <row r="89" spans="1:11" s="3" customFormat="1" ht="24" customHeight="1">
      <c r="A89" s="26"/>
      <c r="B89" s="42"/>
      <c r="C89" s="102"/>
      <c r="D89" s="102"/>
      <c r="E89" s="102"/>
      <c r="F89" s="102"/>
      <c r="G89" s="58"/>
      <c r="H89" s="58"/>
      <c r="I89" s="176"/>
      <c r="K89" s="186"/>
    </row>
    <row r="90" spans="1:11" s="4" customFormat="1" ht="24" customHeight="1">
      <c r="A90" s="123" t="s">
        <v>54</v>
      </c>
      <c r="B90" s="140"/>
      <c r="C90" s="128"/>
      <c r="D90" s="200">
        <v>1156731.8621370001</v>
      </c>
      <c r="E90" s="217"/>
      <c r="F90" s="217">
        <v>1059561.6108199998</v>
      </c>
      <c r="G90" s="125"/>
      <c r="H90" s="218">
        <f>((F90-D90)/D90)*100</f>
        <v>-8.4004127920781428</v>
      </c>
      <c r="I90" s="173"/>
      <c r="J90" s="4">
        <v>1156731.8621370001</v>
      </c>
      <c r="K90" s="186">
        <v>1059561.6108200001</v>
      </c>
    </row>
    <row r="91" spans="1:11" s="3" customFormat="1" ht="24" customHeight="1">
      <c r="A91" s="43"/>
      <c r="B91" s="44"/>
      <c r="C91" s="160"/>
      <c r="D91" s="153"/>
      <c r="E91" s="101"/>
      <c r="F91" s="111"/>
      <c r="G91" s="59"/>
      <c r="H91" s="60"/>
      <c r="I91" s="177"/>
      <c r="K91" s="180"/>
    </row>
    <row r="92" spans="1:11" s="3" customFormat="1" ht="72.75" customHeight="1">
      <c r="A92" s="115" t="s">
        <v>69</v>
      </c>
      <c r="B92" s="44"/>
      <c r="C92" s="161"/>
      <c r="D92" s="161">
        <f>(D78/D90)*100</f>
        <v>13.884377459205702</v>
      </c>
      <c r="E92" s="151"/>
      <c r="F92" s="161">
        <f>(F78/F90)*100</f>
        <v>11.058381653268967</v>
      </c>
      <c r="G92" s="116"/>
      <c r="H92" s="117"/>
      <c r="I92" s="175"/>
      <c r="K92" s="180"/>
    </row>
    <row r="93" spans="1:11" s="8" customFormat="1">
      <c r="A93" s="45" t="s">
        <v>55</v>
      </c>
      <c r="B93" s="8" t="s">
        <v>56</v>
      </c>
      <c r="G93" s="222"/>
      <c r="H93" s="222"/>
      <c r="I93" s="222"/>
      <c r="K93" s="187"/>
    </row>
    <row r="94" spans="1:11" s="8" customFormat="1" ht="23.25">
      <c r="A94" s="45" t="s">
        <v>64</v>
      </c>
      <c r="D94" s="166"/>
      <c r="K94" s="187"/>
    </row>
    <row r="95" spans="1:11" s="8" customFormat="1" ht="23.25">
      <c r="A95" s="45" t="s">
        <v>65</v>
      </c>
      <c r="G95" s="61"/>
      <c r="H95" s="61"/>
      <c r="I95" s="141"/>
      <c r="K95" s="187"/>
    </row>
    <row r="96" spans="1:11" s="8" customFormat="1" ht="23.25">
      <c r="A96" s="45" t="s">
        <v>66</v>
      </c>
      <c r="G96" s="62"/>
      <c r="H96" s="62"/>
      <c r="I96" s="72"/>
      <c r="K96" s="187"/>
    </row>
    <row r="97" spans="1:11" s="8" customFormat="1" ht="23.25">
      <c r="A97" s="45" t="s">
        <v>67</v>
      </c>
      <c r="G97" s="62"/>
      <c r="H97" s="62"/>
      <c r="I97" s="72"/>
      <c r="K97" s="187"/>
    </row>
    <row r="98" spans="1:11" s="8" customFormat="1" ht="23.25">
      <c r="A98" s="46" t="s">
        <v>58</v>
      </c>
      <c r="G98" s="62"/>
      <c r="H98" s="62"/>
      <c r="I98" s="72"/>
      <c r="K98" s="187"/>
    </row>
    <row r="99" spans="1:11">
      <c r="A99" s="46" t="s">
        <v>59</v>
      </c>
      <c r="B99" s="8"/>
      <c r="C99" s="8"/>
      <c r="D99" s="8"/>
      <c r="E99" s="8"/>
      <c r="F99" s="8"/>
      <c r="G99" s="63"/>
      <c r="H99" s="63"/>
      <c r="I99" s="73"/>
    </row>
    <row r="100" spans="1:11">
      <c r="A100" s="46"/>
      <c r="B100" s="8"/>
      <c r="C100" s="8"/>
      <c r="D100" s="8"/>
      <c r="E100" s="8"/>
      <c r="F100" s="8"/>
      <c r="G100" s="63"/>
      <c r="H100" s="63"/>
      <c r="I100" s="73"/>
    </row>
    <row r="101" spans="1:11">
      <c r="A101" s="47"/>
      <c r="B101" s="48"/>
      <c r="C101" s="103"/>
      <c r="D101" s="78"/>
      <c r="E101" s="78"/>
      <c r="F101" s="78"/>
      <c r="G101" s="64"/>
      <c r="H101" s="64"/>
      <c r="I101" s="74"/>
    </row>
    <row r="102" spans="1:11">
      <c r="A102" s="47"/>
      <c r="B102" s="48"/>
      <c r="C102" s="103"/>
      <c r="D102" s="104"/>
      <c r="E102" s="78"/>
      <c r="F102" s="105"/>
      <c r="G102" s="65"/>
      <c r="H102" s="65"/>
      <c r="I102" s="75"/>
    </row>
    <row r="103" spans="1:11">
      <c r="A103" s="49"/>
      <c r="B103" s="50"/>
      <c r="C103" s="106"/>
      <c r="D103" s="104"/>
      <c r="E103" s="78"/>
      <c r="F103" s="78"/>
      <c r="G103" s="66"/>
      <c r="H103" s="66"/>
      <c r="I103" s="76"/>
    </row>
    <row r="105" spans="1:11">
      <c r="D105" s="78"/>
      <c r="F105" s="78"/>
      <c r="G105" s="51"/>
    </row>
    <row r="106" spans="1:11">
      <c r="D106" s="78"/>
      <c r="F106" s="78"/>
      <c r="G106" s="51"/>
    </row>
    <row r="107" spans="1:11">
      <c r="D107" s="78"/>
      <c r="F107" s="78"/>
      <c r="G107" s="51"/>
    </row>
    <row r="109" spans="1:11">
      <c r="D109" s="78"/>
      <c r="F109" s="78"/>
      <c r="G109" s="51"/>
    </row>
    <row r="110" spans="1:11">
      <c r="D110" s="78"/>
      <c r="F110" s="78"/>
      <c r="G110" s="51"/>
    </row>
    <row r="111" spans="1:11">
      <c r="D111" s="78"/>
      <c r="F111" s="78"/>
      <c r="G111" s="51"/>
    </row>
  </sheetData>
  <mergeCells count="15">
    <mergeCell ref="G93:I93"/>
    <mergeCell ref="A2:I2"/>
    <mergeCell ref="A3:I3"/>
    <mergeCell ref="A5:A9"/>
    <mergeCell ref="B5:B9"/>
    <mergeCell ref="C5:D6"/>
    <mergeCell ref="E5:F6"/>
    <mergeCell ref="G5:H6"/>
    <mergeCell ref="I5:I9"/>
    <mergeCell ref="C7:C9"/>
    <mergeCell ref="D7:D9"/>
    <mergeCell ref="E7:E9"/>
    <mergeCell ref="F7:F9"/>
    <mergeCell ref="G7:G9"/>
    <mergeCell ref="H7:H9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K23"/>
  <sheetViews>
    <sheetView workbookViewId="0">
      <selection activeCell="K23" sqref="K23"/>
    </sheetView>
  </sheetViews>
  <sheetFormatPr defaultRowHeight="12.75"/>
  <cols>
    <col min="6" max="6" width="27.5703125" customWidth="1"/>
    <col min="7" max="7" width="15.85546875" customWidth="1"/>
    <col min="8" max="8" width="31.42578125" customWidth="1"/>
    <col min="9" max="9" width="12" bestFit="1" customWidth="1"/>
  </cols>
  <sheetData>
    <row r="3" spans="5:9">
      <c r="G3" t="s">
        <v>79</v>
      </c>
    </row>
    <row r="5" spans="5:9" ht="23.25">
      <c r="E5" s="15" t="s">
        <v>49</v>
      </c>
      <c r="G5">
        <v>10673.79281216</v>
      </c>
      <c r="H5">
        <v>37162.018605999998</v>
      </c>
      <c r="I5" s="165" t="e">
        <f>#REF!/1000000</f>
        <v>#REF!</v>
      </c>
    </row>
    <row r="6" spans="5:9" ht="23.25">
      <c r="E6" s="15" t="s">
        <v>50</v>
      </c>
      <c r="G6">
        <v>207.01525348999996</v>
      </c>
      <c r="H6">
        <v>707.94498899999996</v>
      </c>
      <c r="I6" s="165" t="e">
        <f>#REF!/1000000</f>
        <v>#REF!</v>
      </c>
    </row>
    <row r="7" spans="5:9" ht="23.25">
      <c r="E7" s="15" t="s">
        <v>51</v>
      </c>
      <c r="G7">
        <v>26761.679402059814</v>
      </c>
      <c r="H7">
        <v>103489.009489</v>
      </c>
      <c r="I7" s="165" t="e">
        <f>#REF!/1000000</f>
        <v>#REF!</v>
      </c>
    </row>
    <row r="8" spans="5:9" ht="23.25">
      <c r="E8" s="15" t="s">
        <v>52</v>
      </c>
      <c r="G8">
        <v>2209.7958640000002</v>
      </c>
      <c r="H8">
        <v>6889.1737009999997</v>
      </c>
      <c r="I8" s="165" t="e">
        <f>#REF!/1000000</f>
        <v>#REF!</v>
      </c>
    </row>
    <row r="17" spans="5:11" ht="23.25">
      <c r="E17" s="15" t="s">
        <v>49</v>
      </c>
      <c r="G17">
        <v>6820.2674409399997</v>
      </c>
      <c r="H17">
        <v>24259.779455</v>
      </c>
    </row>
    <row r="18" spans="5:11" ht="23.25">
      <c r="E18" s="15" t="s">
        <v>50</v>
      </c>
      <c r="G18">
        <v>831.89034817999993</v>
      </c>
      <c r="H18">
        <v>3093.740397</v>
      </c>
    </row>
    <row r="19" spans="5:11" ht="23.25">
      <c r="E19" s="15" t="s">
        <v>51</v>
      </c>
      <c r="G19">
        <v>30366.751205938956</v>
      </c>
      <c r="H19">
        <v>110344.60877599999</v>
      </c>
    </row>
    <row r="20" spans="5:11" ht="23.25">
      <c r="E20" s="15" t="s">
        <v>52</v>
      </c>
      <c r="G20">
        <v>20350.636248000003</v>
      </c>
      <c r="H20">
        <v>47910.499126000002</v>
      </c>
    </row>
    <row r="22" spans="5:11">
      <c r="F22">
        <v>1.6460000000000002E-5</v>
      </c>
      <c r="G22">
        <v>1.11E-4</v>
      </c>
      <c r="H22">
        <v>1.1460000000000001E-2</v>
      </c>
      <c r="I22">
        <v>50</v>
      </c>
      <c r="J22">
        <f>((H22-F22)/F22)*100</f>
        <v>69523.329283110579</v>
      </c>
      <c r="K22">
        <f>((I22-G22)/G22)*100</f>
        <v>45044945.045045048</v>
      </c>
    </row>
    <row r="23" spans="5:11">
      <c r="F23">
        <v>7.8809970953000015</v>
      </c>
      <c r="G23">
        <v>123.265952</v>
      </c>
      <c r="H23">
        <v>7880.9960953000009</v>
      </c>
      <c r="I23">
        <v>123265863</v>
      </c>
      <c r="J23">
        <f>((H23-F23)/F23)*100</f>
        <v>99899.987311250225</v>
      </c>
      <c r="K23">
        <f>((I23-G23)/G23)*100</f>
        <v>99999827.798391566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Jan. - Sept. 2023</vt:lpstr>
      <vt:lpstr>checking</vt:lpstr>
      <vt:lpstr>Sheet1</vt:lpstr>
      <vt:lpstr>checking!Print_Area</vt:lpstr>
      <vt:lpstr>'Jan. - Sept.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2023-11-06T00:28:54Z</cp:lastPrinted>
  <dcterms:created xsi:type="dcterms:W3CDTF">2016-09-13T01:53:00Z</dcterms:created>
  <dcterms:modified xsi:type="dcterms:W3CDTF">2023-11-06T01:27:58Z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